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8100" windowHeight="5010" tabRatio="647" activeTab="10"/>
  </bookViews>
  <sheets>
    <sheet name="Wstęp" sheetId="11" r:id="rId1"/>
    <sheet name="Funkcja Jeżeli" sheetId="10" r:id="rId2"/>
    <sheet name="Meble" sheetId="1" r:id="rId3"/>
    <sheet name="Ryby" sheetId="5" r:id="rId4"/>
    <sheet name="Paliwo" sheetId="2" r:id="rId5"/>
    <sheet name="Porty lotnicze" sheetId="3" r:id="rId6"/>
    <sheet name="Samochody" sheetId="4" r:id="rId7"/>
    <sheet name="Zarobki" sheetId="7" r:id="rId8"/>
    <sheet name="Studenci" sheetId="9" r:id="rId9"/>
    <sheet name="Turystyka" sheetId="8" r:id="rId10"/>
    <sheet name="Stadniny" sheetId="6" r:id="rId11"/>
  </sheets>
  <calcPr calcId="125725"/>
</workbook>
</file>

<file path=xl/calcChain.xml><?xml version="1.0" encoding="utf-8"?>
<calcChain xmlns="http://schemas.openxmlformats.org/spreadsheetml/2006/main">
  <c r="F24" i="10"/>
  <c r="D14" i="4"/>
  <c r="J30" i="3"/>
  <c r="I30"/>
  <c r="H30"/>
  <c r="G30"/>
  <c r="F30"/>
  <c r="E30"/>
  <c r="D30"/>
  <c r="C30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N28" i="2"/>
  <c r="L28"/>
  <c r="J28"/>
  <c r="H28"/>
  <c r="F28"/>
  <c r="N27"/>
  <c r="L27"/>
  <c r="J27"/>
  <c r="H27"/>
  <c r="F27"/>
  <c r="N26"/>
  <c r="L26"/>
  <c r="J26"/>
  <c r="H26"/>
  <c r="F26"/>
  <c r="N25"/>
  <c r="L25"/>
  <c r="J25"/>
  <c r="H25"/>
  <c r="F25"/>
  <c r="N24"/>
  <c r="L24"/>
  <c r="J24"/>
  <c r="H24"/>
  <c r="F24"/>
</calcChain>
</file>

<file path=xl/comments1.xml><?xml version="1.0" encoding="utf-8"?>
<comments xmlns="http://schemas.openxmlformats.org/spreadsheetml/2006/main">
  <authors>
    <author>POK19</author>
    <author>Gość</author>
  </authors>
  <commentList>
    <comment ref="B6" authorId="0">
      <text>
        <r>
          <rPr>
            <sz val="8"/>
            <color indexed="81"/>
            <rFont val="Tahoma"/>
            <charset val="238"/>
          </rPr>
          <t xml:space="preserve">
  Dochód brutto = przychód - koszty 
  (przychód to wartość sprzedanych rodzajów mebli) 
  Koszty obejmują koszty zakupu towarów handlowych, tzn. mebli. </t>
        </r>
      </text>
    </comment>
    <comment ref="B7" authorId="0">
      <text>
        <r>
          <rPr>
            <sz val="8"/>
            <color indexed="81"/>
            <rFont val="Tahoma"/>
            <charset val="238"/>
          </rPr>
          <t xml:space="preserve">
  Dochód brutto=przychód-koszty
  (przychód to wartość sprzedanych mebli) </t>
        </r>
      </text>
    </comment>
    <comment ref="B8" authorId="0">
      <text>
        <r>
          <rPr>
            <sz val="8"/>
            <color indexed="81"/>
            <rFont val="Tahoma"/>
            <charset val="238"/>
          </rPr>
          <t xml:space="preserve">
  Podatek VAT dla mebli wynosi 22% ich wartości sprzedaży (cena*sztuki sprzedane),
  Podatek dochodowy zależny jest od wartości dochodów i wynosi: 
  19% gdy dochody miesięczne nie przekraczają 2000,00 zł; 
  33% gdy dochody mieszczą się w granicach 2001,00 zł do 49000,00 zł; 
  40% gdy dochody przekraczają 49000,00 zł</t>
        </r>
      </text>
    </comment>
    <comment ref="G13" authorId="1">
      <text>
        <r>
          <rPr>
            <b/>
            <sz val="8"/>
            <color indexed="81"/>
            <rFont val="Tahoma"/>
          </rPr>
          <t>Cena detaliczna brutto to cena jaka musi zapłacić klient (zawiera 22% podatku VAT)</t>
        </r>
      </text>
    </comment>
    <comment ref="H13" authorId="1">
      <text>
        <r>
          <rPr>
            <sz val="8"/>
            <color indexed="81"/>
            <rFont val="Tahoma"/>
          </rPr>
          <t xml:space="preserve">Cena hurtowa brutto mebli to cena jaką musi zapłacić fabryce mebli salon meblowy (w ciągu 2001 roku cena ta nie zmieniała się).
</t>
        </r>
      </text>
    </comment>
    <comment ref="B22" authorId="0">
      <text>
        <r>
          <rPr>
            <sz val="8"/>
            <color indexed="81"/>
            <rFont val="Tahoma"/>
            <charset val="238"/>
          </rPr>
          <t xml:space="preserve">
  Koszty utrzymania salonu meblowego obejmują: 
  opłatę wynajmu lokalu, 
  opłatę ogrzewania, energii i telefonu 
  oraz wynagrodzenie brutto pracowników 
  (nie zawierają kosztów zakupu mebli w fabryce mebli)</t>
        </r>
      </text>
    </comment>
  </commentList>
</comments>
</file>

<file path=xl/comments2.xml><?xml version="1.0" encoding="utf-8"?>
<comments xmlns="http://schemas.openxmlformats.org/spreadsheetml/2006/main">
  <authors>
    <author>POK19</author>
  </authors>
  <commentList>
    <comment ref="B5" authorId="0">
      <text>
        <r>
          <rPr>
            <sz val="8"/>
            <color indexed="81"/>
            <rFont val="Tahoma"/>
            <charset val="238"/>
          </rPr>
          <t xml:space="preserve">
  Przychody = cena * ilość sprzedana
</t>
        </r>
      </text>
    </comment>
    <comment ref="B8" authorId="0">
      <text>
        <r>
          <rPr>
            <sz val="8"/>
            <color indexed="81"/>
            <rFont val="Tahoma"/>
            <charset val="238"/>
          </rPr>
          <t xml:space="preserve">
  Podatek dochodowy zależny jest od wartości dochodów i wynosi: 
  19% gdy dochody miesięczne nie przekraczają 2000,00 zł; 
  33% gdy dochody mieszczą się w granicach 2001,00 zł do 49000,00 zł; 
  40% gdy dochody przekraczają 49000,00 zł</t>
        </r>
      </text>
    </comment>
    <comment ref="B21" authorId="0">
      <text>
        <r>
          <rPr>
            <sz val="8"/>
            <color indexed="81"/>
            <rFont val="Tahoma"/>
            <charset val="238"/>
          </rPr>
          <t xml:space="preserve">
  Koszty stacji paliw obejmują:
  1) Wartość zakupu paliwa po cenie hurtowej
  2) Koszty utrzymania i eksploatacji stacji 
    (płace, dzierżawa terenu, energia, ogrzewanie, telefon)
</t>
        </r>
      </text>
    </comment>
  </commentList>
</comments>
</file>

<file path=xl/comments3.xml><?xml version="1.0" encoding="utf-8"?>
<comments xmlns="http://schemas.openxmlformats.org/spreadsheetml/2006/main">
  <authors>
    <author>POK19</author>
  </authors>
  <commentList>
    <comment ref="B5" authorId="0">
      <text>
        <r>
          <rPr>
            <sz val="8"/>
            <color indexed="81"/>
            <rFont val="Tahoma"/>
            <charset val="238"/>
          </rPr>
          <t xml:space="preserve">
  Obroty to wartość przychodów  
  (przychody = wartość sprzedaży  
  usług portów lotniczych)
</t>
        </r>
      </text>
    </comment>
    <comment ref="B7" authorId="0">
      <text>
        <r>
          <rPr>
            <sz val="8"/>
            <color indexed="81"/>
            <rFont val="Tahoma"/>
            <charset val="238"/>
          </rPr>
          <t xml:space="preserve">
  Koszty portów lotniczych obejmują: 
  koszty utrzymania i eksploatacji sprzętu 
  nadziemnego i naziemnego, 
  opłatę pracowników
</t>
        </r>
      </text>
    </comment>
  </commentList>
</comments>
</file>

<file path=xl/comments4.xml><?xml version="1.0" encoding="utf-8"?>
<comments xmlns="http://schemas.openxmlformats.org/spreadsheetml/2006/main">
  <authors>
    <author>POK19</author>
  </authors>
  <commentList>
    <comment ref="B6" authorId="0">
      <text>
        <r>
          <rPr>
            <sz val="8"/>
            <color indexed="81"/>
            <rFont val="Tahoma"/>
            <charset val="238"/>
          </rPr>
          <t xml:space="preserve">
  Dochód=przychód-koszty
  Przychody to wartość sprzedanych  
  samochodów.
  Koszt to koszty produkcji i utrzymania 
  salonu
</t>
        </r>
      </text>
    </comment>
    <comment ref="B7" authorId="0">
      <text>
        <r>
          <rPr>
            <sz val="8"/>
            <color indexed="81"/>
            <rFont val="Tahoma"/>
            <charset val="238"/>
          </rPr>
          <t xml:space="preserve">
  Dochód=przychód-koszty
  Przychody to wartość sprzedanych samochodów.
  Koszt to koszty produkcji i utrzymania salonu
</t>
        </r>
      </text>
    </comment>
  </commentList>
</comments>
</file>

<file path=xl/comments5.xml><?xml version="1.0" encoding="utf-8"?>
<comments xmlns="http://schemas.openxmlformats.org/spreadsheetml/2006/main">
  <authors>
    <author>KEII</author>
  </authors>
  <commentList>
    <comment ref="J35" authorId="0">
      <text>
        <r>
          <rPr>
            <b/>
            <sz val="12"/>
            <color indexed="81"/>
            <rFont val="Tahoma"/>
            <family val="2"/>
            <charset val="238"/>
          </rPr>
          <t>Zarobek netto w kwartale=suma zarobków brutto w miesiącach pierwszego kwartału (I + II + III) minus zaliczka  podatku  dochodowego (w wysokości 19% zarobku brutto) zapłacona skarbowi państwa</t>
        </r>
      </text>
    </comment>
  </commentList>
</comments>
</file>

<file path=xl/comments6.xml><?xml version="1.0" encoding="utf-8"?>
<comments xmlns="http://schemas.openxmlformats.org/spreadsheetml/2006/main">
  <authors>
    <author>POK19</author>
  </authors>
  <commentList>
    <comment ref="B9" authorId="0">
      <text>
        <r>
          <rPr>
            <sz val="8"/>
            <color indexed="81"/>
            <rFont val="Tahoma"/>
            <charset val="238"/>
          </rPr>
          <t xml:space="preserve">
  Dochód=przychód-koszty
  Przychody to wartość sprzedanych wycieczek łącznie.
  przychód = liczba sprzedanych wycieczek * cena wycieczki
  Koszty to łączna wartość kosztów poniesionych na wszystkich uczestników wycieczek.
  koszty = liczba sporzedanych wycieczek * koszt wycieczki na osobę
</t>
        </r>
      </text>
    </comment>
    <comment ref="B11" authorId="0">
      <text>
        <r>
          <rPr>
            <sz val="8"/>
            <color indexed="81"/>
            <rFont val="Tahoma"/>
            <charset val="238"/>
          </rPr>
          <t xml:space="preserve">
  dochód  = przychód - koszty
  przychód = liczba sprzedanych wycieczek * cena wycieczki
  koszty = liczba sprzedanych wycieczek * koszt wycieczki na osobę</t>
        </r>
      </text>
    </comment>
  </commentList>
</comments>
</file>

<file path=xl/comments7.xml><?xml version="1.0" encoding="utf-8"?>
<comments xmlns="http://schemas.openxmlformats.org/spreadsheetml/2006/main">
  <authors>
    <author>POK19</author>
    <author>Gość</author>
  </authors>
  <commentList>
    <comment ref="B7" authorId="0">
      <text>
        <r>
          <rPr>
            <sz val="8"/>
            <color indexed="81"/>
            <rFont val="Tahoma"/>
            <charset val="238"/>
          </rPr>
          <t xml:space="preserve">
  Dochody=Przychody-Koszty
  Przychody to wartość sprzedanych źrebiąt plus inne przychody
</t>
        </r>
      </text>
    </comment>
    <comment ref="C14" authorId="1">
      <text>
        <r>
          <rPr>
            <sz val="8"/>
            <color indexed="81"/>
            <rFont val="Tahoma"/>
          </rPr>
          <t>Ilość kryć w wyniku których klacze nie zaszły w ciążę.</t>
        </r>
      </text>
    </comment>
    <comment ref="D14" authorId="1">
      <text>
        <r>
          <rPr>
            <sz val="8"/>
            <color indexed="81"/>
            <rFont val="Tahoma"/>
          </rPr>
          <t>Ilość źrebiąt martwo urodzonych lub padłych niedługo po urodzeniu.</t>
        </r>
      </text>
    </comment>
    <comment ref="E14" authorId="1">
      <text>
        <r>
          <rPr>
            <sz val="8"/>
            <color indexed="81"/>
            <rFont val="Tahoma"/>
          </rPr>
          <t>Ilość źrebiąt urodzonych w stadninie, które przeżyły.</t>
        </r>
      </text>
    </comment>
    <comment ref="D23" authorId="1">
      <text>
        <r>
          <rPr>
            <b/>
            <sz val="8"/>
            <color indexed="81"/>
            <rFont val="Tahoma"/>
          </rPr>
          <t>Gość:</t>
        </r>
        <r>
          <rPr>
            <sz val="8"/>
            <color indexed="81"/>
            <rFont val="Tahoma"/>
          </rPr>
          <t xml:space="preserve">
Ilość źrebiąt martwo urodzonych lub padłych niedługo po urodzeniu.</t>
        </r>
      </text>
    </comment>
    <comment ref="E23" authorId="1">
      <text>
        <r>
          <rPr>
            <b/>
            <sz val="8"/>
            <color indexed="81"/>
            <rFont val="Tahoma"/>
          </rPr>
          <t>Gość:</t>
        </r>
        <r>
          <rPr>
            <sz val="8"/>
            <color indexed="81"/>
            <rFont val="Tahoma"/>
          </rPr>
          <t xml:space="preserve">
Ilość źrebiąt urodzonych w stadninie, które przeżyły.</t>
        </r>
      </text>
    </comment>
    <comment ref="G23" authorId="1">
      <text>
        <r>
          <rPr>
            <b/>
            <sz val="8"/>
            <color indexed="81"/>
            <rFont val="Tahoma"/>
          </rPr>
          <t>Gość:</t>
        </r>
        <r>
          <rPr>
            <sz val="8"/>
            <color indexed="81"/>
            <rFont val="Tahoma"/>
          </rPr>
          <t xml:space="preserve">
Ilość źrebiąt martwo urodzonych lub padłych niedługo po urodzeniu.</t>
        </r>
      </text>
    </comment>
    <comment ref="H23" authorId="1">
      <text>
        <r>
          <rPr>
            <b/>
            <sz val="8"/>
            <color indexed="81"/>
            <rFont val="Tahoma"/>
          </rPr>
          <t>Gość:</t>
        </r>
        <r>
          <rPr>
            <sz val="8"/>
            <color indexed="81"/>
            <rFont val="Tahoma"/>
          </rPr>
          <t xml:space="preserve">
Ilość źrebiąt urodzonych w stadninie, które przeżyły.</t>
        </r>
      </text>
    </comment>
    <comment ref="K23" authorId="1">
      <text>
        <r>
          <rPr>
            <b/>
            <sz val="8"/>
            <color indexed="81"/>
            <rFont val="Tahoma"/>
          </rPr>
          <t>Gość:</t>
        </r>
        <r>
          <rPr>
            <sz val="8"/>
            <color indexed="81"/>
            <rFont val="Tahoma"/>
          </rPr>
          <t xml:space="preserve">
Ilość źrebiąt urodzonych w stadninie, które przeżyły.</t>
        </r>
      </text>
    </comment>
  </commentList>
</comments>
</file>

<file path=xl/sharedStrings.xml><?xml version="1.0" encoding="utf-8"?>
<sst xmlns="http://schemas.openxmlformats.org/spreadsheetml/2006/main" count="630" uniqueCount="441">
  <si>
    <t>Rodzaj mebli</t>
  </si>
  <si>
    <t xml:space="preserve"> </t>
  </si>
  <si>
    <t>Kwartał 1</t>
  </si>
  <si>
    <t>Kwartał 2</t>
  </si>
  <si>
    <t>Kwartał 3</t>
  </si>
  <si>
    <t>Kwartał 4</t>
  </si>
  <si>
    <t>Pytanie1 Oblicz wartość sprzedanych rodzajów mebli w kwartałach oraz w całym roku</t>
  </si>
  <si>
    <t xml:space="preserve">Pytanie2 Oblicz wartość dochodu brutto sklepu w kwartałach i w całym roku </t>
  </si>
  <si>
    <t>Pytanie3 Oblicz średnie wartości przychodów i dochodów brutto sklepu w kwartałach</t>
  </si>
  <si>
    <t>Pytanie 4 Oblicz podatek Vat i podatek dochodowy dla poszczególnych kwartałów</t>
  </si>
  <si>
    <t>Pytanie 5 Przedstaw na wykresie wartość sprzedanych rodzajów mebli w kwartałach</t>
  </si>
  <si>
    <t>Tabela nr 1 Sprzedaż zestawów mebli w kwartałach 2001 roku</t>
  </si>
  <si>
    <t>Sypialnia</t>
  </si>
  <si>
    <t>Salon</t>
  </si>
  <si>
    <t>Kuchnia</t>
  </si>
  <si>
    <t>Tabela nr 2 Koszty utrzymania salonu meblowego w kwartałach</t>
  </si>
  <si>
    <t>Koszty salonu</t>
  </si>
  <si>
    <t xml:space="preserve">Cena hurtowa brutto mebli </t>
  </si>
  <si>
    <t xml:space="preserve">Cena detaliczna brutto mebli </t>
  </si>
  <si>
    <t>Gabinet</t>
  </si>
  <si>
    <t>Pytanie 1 Oblicz przychody stacji paliw wybranych miast przedstawione w tabeli nr 1</t>
  </si>
  <si>
    <t>Pytanie 2 Oblicz średnie, minimalne i maksymalne przychody wybranych stacji paliw wybranych miast i zamieść w nowej tabeli nr 3</t>
  </si>
  <si>
    <t>Pytanie 3 Oblicz dochody stacji paliw wybranych miast na podstawie danych zamieszczonych w tabeli nr 1 i nr 2 i zamieść je w tabeli nr 3</t>
  </si>
  <si>
    <t xml:space="preserve">Pytanie 4 Oblicz jaki podatek dochodowy miesięcznie muszą odprowadzić do kasy państwa wybrane stacje paliw wybranych miast </t>
  </si>
  <si>
    <t>Pytanie 5 Przedstaw na wykresie sprzedaż paliwa dla 4 miast w miesiącu lutym Oblicz średnie przychody wybranych stacji paliw i zamieść wyniki w nowej tabeli</t>
  </si>
  <si>
    <t>Tabela nr 1 Sprzedaż paliwa bezołowiowego w wybranych stacjach miast Polski w w piewszym półroczu 2001 roku</t>
  </si>
  <si>
    <t>Miasta</t>
  </si>
  <si>
    <t>Cena 1 ltr w I</t>
  </si>
  <si>
    <t>Ilość litrów w I</t>
  </si>
  <si>
    <t>Cena za 1 ltr w II</t>
  </si>
  <si>
    <t>Ilość litrów w II</t>
  </si>
  <si>
    <t>Cena za 1 ltr w III</t>
  </si>
  <si>
    <t>Ilość litrów w III</t>
  </si>
  <si>
    <t>Cena za 1 ltr w IV</t>
  </si>
  <si>
    <t>Ilość litrów w IV</t>
  </si>
  <si>
    <t>Cena za 1 ltr w V</t>
  </si>
  <si>
    <t>Ilość litrów w V</t>
  </si>
  <si>
    <t>Cena za 1 ltr w VI</t>
  </si>
  <si>
    <t>Ilość litrów w VI</t>
  </si>
  <si>
    <t>Gdańsk</t>
  </si>
  <si>
    <t>Kraków</t>
  </si>
  <si>
    <t>Suwałki</t>
  </si>
  <si>
    <t>Wrocław</t>
  </si>
  <si>
    <t>Toruń</t>
  </si>
  <si>
    <t>Tabela nr 2 Koszty wybranych stacji paliw wybranych miast Polski w piewszym półroczu 2001 roku</t>
  </si>
  <si>
    <t>Cena zakupu 1 ltr w I</t>
  </si>
  <si>
    <t>Koszty stacji w I</t>
  </si>
  <si>
    <t>Cena zakupu 1 ltr w II</t>
  </si>
  <si>
    <t>Koszty stacji w II</t>
  </si>
  <si>
    <t>Cena zakupu 1 ltr w III</t>
  </si>
  <si>
    <t>Koszty stacji w III</t>
  </si>
  <si>
    <t>Cena zakupu 1 ltr w IV</t>
  </si>
  <si>
    <t>Koszty stacji w IV</t>
  </si>
  <si>
    <t>Cena zakupu 1 ltr w V</t>
  </si>
  <si>
    <t>Koszty stacji w v</t>
  </si>
  <si>
    <t>Cena zakupu 1 ltr w VI</t>
  </si>
  <si>
    <t>Koszty stacji w VI</t>
  </si>
  <si>
    <t>Pytanie 2 Oblicz średnią, minimalną i maksymalną wartość przychodów dla portów w poszczególnych latach</t>
  </si>
  <si>
    <t>Pytanie 3 Oblicz dochody poszczególnych portów lotniczych w kolejnych latach korzystając z danych tabeli nr 1 i nr 2</t>
  </si>
  <si>
    <t>Pytanie 4.: Wybierz te porty lotnicze, kórych przychody we wszystkich latach mieściły się w granicach pomiędzy 20000,00 zł a 35000,00 zł</t>
  </si>
  <si>
    <t>Pytanie 5.: Przedstaw na wykresie dochody portów lotniczych w tych latach, w których wartość dochodów przekroczyła 5000,00tys. Zł dla dowolnego portu.</t>
  </si>
  <si>
    <t>Tabela nr 1 Przychody (obroty) wybranych portów lotniczych w latach 1992 - 1999, w tys. zł</t>
  </si>
  <si>
    <t>Miasto</t>
  </si>
  <si>
    <t>1992</t>
  </si>
  <si>
    <t>1993</t>
  </si>
  <si>
    <t>1994</t>
  </si>
  <si>
    <t>1995</t>
  </si>
  <si>
    <t>1996</t>
  </si>
  <si>
    <t>1997</t>
  </si>
  <si>
    <t>1998</t>
  </si>
  <si>
    <t>1999</t>
  </si>
  <si>
    <t>Frankfurt</t>
  </si>
  <si>
    <t>Londyn</t>
  </si>
  <si>
    <t>Paryż</t>
  </si>
  <si>
    <t>Wiedeń</t>
  </si>
  <si>
    <t>Warszawa</t>
  </si>
  <si>
    <t>Edynburg</t>
  </si>
  <si>
    <t>Tabela nr 2 Koszty wybranych portów lotniczych w latach 1992 - 1999, w tys. zł</t>
  </si>
  <si>
    <t xml:space="preserve">Pyt. 2 Oblicz średnią sztuk ryb każdego gatunku, które przeżyły dla każdego poziomu ph wody </t>
  </si>
  <si>
    <t xml:space="preserve">Tabela nr 1 Przeżywalność ryb  w różnych warunkach </t>
  </si>
  <si>
    <t>Gatunek ryb (doświadczenie 1, wpływ ph wody na przeżywalność gatunków ryb)</t>
  </si>
  <si>
    <t>Ilość sztuk doświadczalnych ryb</t>
  </si>
  <si>
    <t>Ph wody (trzy poziomy: ph 1, ph 2, ph 3)</t>
  </si>
  <si>
    <t>Twardość ogólna wody w doświadczeniu</t>
  </si>
  <si>
    <t>Przeżywalność ryb przy ph1</t>
  </si>
  <si>
    <t>Przeżywalność ryb przy ph 2</t>
  </si>
  <si>
    <t>Przeżywalność ryb przy ph 3</t>
  </si>
  <si>
    <t>Cena 1 sztuki ryby doświadczalnej, w zł</t>
  </si>
  <si>
    <t>1 Barbus Tetrazona</t>
  </si>
  <si>
    <t>4.5, 5.0, 6.0</t>
  </si>
  <si>
    <t>2 Lioccassis Siamiensis</t>
  </si>
  <si>
    <t xml:space="preserve">3.6, 4.5,  5.5  </t>
  </si>
  <si>
    <t>3 Echinidorus Amazonicus</t>
  </si>
  <si>
    <t>4.5,  6.7  9.0</t>
  </si>
  <si>
    <t>4 Vallisneria sp.</t>
  </si>
  <si>
    <t xml:space="preserve">2.0, 5.0  8.9 </t>
  </si>
  <si>
    <t>Pytanie 1 Oblicz przychody salonów 4 fabryk samochodowych w I kwartale 2001 roku</t>
  </si>
  <si>
    <t xml:space="preserve">Pytanie 2 Oblicz dochody miesięczne 4 fabryk </t>
  </si>
  <si>
    <t xml:space="preserve">Pytanie 3 Oblicz o jaką wartość wzrosły by dochody fabryk, gdyby sprzedano 100% samochodów </t>
  </si>
  <si>
    <t xml:space="preserve">Pytanie 4 Oblicz średnie miesięczne dochody, koszty i przychody dla każdej fabryki w I kwartale </t>
  </si>
  <si>
    <t xml:space="preserve">Pytanie 5 Przedstaw na wykresie dochody 4 fabryk w kolejnych miesiącach I kwartału </t>
  </si>
  <si>
    <t>Tabela nr 1 Raport produkcji i sprzedaży samochodów osobowych marki TOYOTA model COROLLA w 4 zakładach i salonach2001 roku</t>
  </si>
  <si>
    <t>L.p.</t>
  </si>
  <si>
    <t>Fabryka i jej lokalizacja</t>
  </si>
  <si>
    <t>Produkcja w szt. w I</t>
  </si>
  <si>
    <t>Sprzedaż w szt. w I</t>
  </si>
  <si>
    <t>Koszty produkcji i utrzymania salonu w zł w I</t>
  </si>
  <si>
    <t>Cena za 1 szt. w I w zł</t>
  </si>
  <si>
    <t xml:space="preserve">Produkcja w szt. w II </t>
  </si>
  <si>
    <t>Sprzedaż w szt w III</t>
  </si>
  <si>
    <t>Koszty produkcji i utrzymania salonu w II w zł</t>
  </si>
  <si>
    <t>Cena za  szt. w II w zł</t>
  </si>
  <si>
    <t>Produkcja w szt. w III</t>
  </si>
  <si>
    <t>Koszty produkcji i utrzymania salonu w III w zł</t>
  </si>
  <si>
    <t>Cena za  szt. w III w zł</t>
  </si>
  <si>
    <t>Turyn</t>
  </si>
  <si>
    <t>Starachowice</t>
  </si>
  <si>
    <t>Wilno</t>
  </si>
  <si>
    <t>Pytanie 1 Oblicz wartość urodzonych źrebiąt w stadninach dla lat 1997 - 1999 i zapisz w tabeli nr 3</t>
  </si>
  <si>
    <t>Pytanie 2 Oblicz % zaźrebienia klaczy wstadninach w latach 1997 - 1999</t>
  </si>
  <si>
    <t>Pytanie 3 Na podstawie danych z tabeli nr 2, oblicz przychody i dochody stadnin w latach 1997 - 1999</t>
  </si>
  <si>
    <t>Pytanie 4 Wybierz dane dla tych stadnin i dla tych lat, w których osiągnęły one dochody roczne powyżej 100000,00 zł</t>
  </si>
  <si>
    <t>Pytanie 5 Przedstaw na wykresie przychody i dochody stadnin w 1999 roku</t>
  </si>
  <si>
    <t xml:space="preserve">Tabela nr 1 Zaźrebienia klaczy w wybranych stadninach w latach 1997 - 1999 </t>
  </si>
  <si>
    <t>Stadnina</t>
  </si>
  <si>
    <t>Puste krycia 1999</t>
  </si>
  <si>
    <t>Źrebięta martwe 1999</t>
  </si>
  <si>
    <t>Źrebięta żywe 1999</t>
  </si>
  <si>
    <t>Puste krycia 1998</t>
  </si>
  <si>
    <t>Źrebięta martwe 1998</t>
  </si>
  <si>
    <t>Źrebięta żywe 1998</t>
  </si>
  <si>
    <t>Puste krycia 1997</t>
  </si>
  <si>
    <t>Źrebięta martwe 1997</t>
  </si>
  <si>
    <t>Źrebięta żywe 1997</t>
  </si>
  <si>
    <t>Racot</t>
  </si>
  <si>
    <t>Nowa Wioska</t>
  </si>
  <si>
    <t>Liski</t>
  </si>
  <si>
    <t>Ochaby</t>
  </si>
  <si>
    <t>Rzeczna</t>
  </si>
  <si>
    <t xml:space="preserve">Tabela nr 2 Ceny źrebiąt, inne przychody oraz koszty utrzymania stadniny w wybranych stadninach w latach 1997 - 1999 </t>
  </si>
  <si>
    <t>Cena źrebięcia w zł. w 1999</t>
  </si>
  <si>
    <t>Inne przychody w zł. w 1999</t>
  </si>
  <si>
    <t>Koszty w 1999</t>
  </si>
  <si>
    <t>Cena źrebięcia w zł. w 1998</t>
  </si>
  <si>
    <t>Inne przychody w zł. w 1998</t>
  </si>
  <si>
    <t>Koszty w 1998</t>
  </si>
  <si>
    <t>Cena źrebięcia w zł. w 1997</t>
  </si>
  <si>
    <t>Inne przychody w zł. w 1997</t>
  </si>
  <si>
    <t>Koszty w 1997</t>
  </si>
  <si>
    <t xml:space="preserve">Pytanie 1. Oblicz ile zarobili brutto pracownicy od początku zatrudnienia do dnia dzisiejszego </t>
  </si>
  <si>
    <t>Pytanie nr 2. Oblicz średnie zarobki wszystkich pracowników oraz oddzielnie kobiet i mężczyzn (zapisz w tabeli nr 2)</t>
  </si>
  <si>
    <t>Pytanie nr 3 Oblicz średni wiek dla kobiet i dla mężczyzn i wybierz te osoby, które przekroczyły wiek 40 lat (zapisz w tabeli nr 3)</t>
  </si>
  <si>
    <t>Pytanie nr 4. Zestaw dane dla tych osób, które przekroczyły wiek 40 lat i są stanu wolnego(w tabeli nr 4)</t>
  </si>
  <si>
    <t>Pytanie nr 5. Przedstaw na wykresie zarobki brutto mężczyzn, którzy posiadają więcej niż 1 dziecko</t>
  </si>
  <si>
    <t>Data zatrudnienia</t>
  </si>
  <si>
    <t>Nazwisko</t>
  </si>
  <si>
    <t>Imię</t>
  </si>
  <si>
    <t>Wiek</t>
  </si>
  <si>
    <t>Zawód</t>
  </si>
  <si>
    <t>Stan cywilny</t>
  </si>
  <si>
    <t>Liczba dzieci</t>
  </si>
  <si>
    <t>Płaca brutto</t>
  </si>
  <si>
    <t>Nowakowski</t>
  </si>
  <si>
    <t>Kajetan</t>
  </si>
  <si>
    <t>muzyk</t>
  </si>
  <si>
    <t>żonaty</t>
  </si>
  <si>
    <t>Milczek</t>
  </si>
  <si>
    <t>Sławomir</t>
  </si>
  <si>
    <t>reżyser</t>
  </si>
  <si>
    <t>kawaler</t>
  </si>
  <si>
    <t>Kowal</t>
  </si>
  <si>
    <t>Stefan</t>
  </si>
  <si>
    <t>piekarz</t>
  </si>
  <si>
    <t>Rąbczewska</t>
  </si>
  <si>
    <t>Zofia</t>
  </si>
  <si>
    <t>programista</t>
  </si>
  <si>
    <t>Hoffman</t>
  </si>
  <si>
    <t>Agata</t>
  </si>
  <si>
    <t>informatyk</t>
  </si>
  <si>
    <t>mężatka</t>
  </si>
  <si>
    <t>Wojdat</t>
  </si>
  <si>
    <t>Alicja</t>
  </si>
  <si>
    <t>Zuber</t>
  </si>
  <si>
    <t>Anna</t>
  </si>
  <si>
    <t>sprzątaczka</t>
  </si>
  <si>
    <t>Zarubkiewicz</t>
  </si>
  <si>
    <t>Dorota</t>
  </si>
  <si>
    <t>chemik</t>
  </si>
  <si>
    <t>Kokoszka</t>
  </si>
  <si>
    <t>Elżbieta</t>
  </si>
  <si>
    <t>aktorka</t>
  </si>
  <si>
    <t>Pasik</t>
  </si>
  <si>
    <t>Ewa</t>
  </si>
  <si>
    <t>kelnerka</t>
  </si>
  <si>
    <t>Stelmaszek</t>
  </si>
  <si>
    <t>ekonomistka</t>
  </si>
  <si>
    <t>Dowbor</t>
  </si>
  <si>
    <t>Katarzyna</t>
  </si>
  <si>
    <t>psycholog</t>
  </si>
  <si>
    <t>Bober</t>
  </si>
  <si>
    <t>Klaudia</t>
  </si>
  <si>
    <t>urzędniczka</t>
  </si>
  <si>
    <t>Rogal</t>
  </si>
  <si>
    <t>Ludmiła</t>
  </si>
  <si>
    <t>kucharka</t>
  </si>
  <si>
    <t>Chamoluk</t>
  </si>
  <si>
    <t>Magdalena</t>
  </si>
  <si>
    <t>księgowa</t>
  </si>
  <si>
    <t>Matla</t>
  </si>
  <si>
    <t>Monika</t>
  </si>
  <si>
    <t>nauczycielka</t>
  </si>
  <si>
    <t>Brzezina</t>
  </si>
  <si>
    <t>ekonomista</t>
  </si>
  <si>
    <t>Wilska</t>
  </si>
  <si>
    <t>Paulina</t>
  </si>
  <si>
    <t>Wagner</t>
  </si>
  <si>
    <t>Kazimierczak</t>
  </si>
  <si>
    <t>Adrianna</t>
  </si>
  <si>
    <t>pielęgniarka</t>
  </si>
  <si>
    <t>panna</t>
  </si>
  <si>
    <t>Rombek</t>
  </si>
  <si>
    <t>Agnieszka</t>
  </si>
  <si>
    <t>kadrowa</t>
  </si>
  <si>
    <t>Kacperek</t>
  </si>
  <si>
    <t>sprzedawca</t>
  </si>
  <si>
    <t>Kwiatek</t>
  </si>
  <si>
    <t>Beata</t>
  </si>
  <si>
    <t>inżynier</t>
  </si>
  <si>
    <t>Oliwa</t>
  </si>
  <si>
    <t>Jaroszewska</t>
  </si>
  <si>
    <t>Danuta</t>
  </si>
  <si>
    <t>kasjerka</t>
  </si>
  <si>
    <t>Stankiewicz</t>
  </si>
  <si>
    <t>salowa</t>
  </si>
  <si>
    <t>Pieszko</t>
  </si>
  <si>
    <t>Maria</t>
  </si>
  <si>
    <t>Kownacka</t>
  </si>
  <si>
    <t>Patrycja</t>
  </si>
  <si>
    <t>przedszkolanka</t>
  </si>
  <si>
    <t>Wiktoria</t>
  </si>
  <si>
    <t>Cendrowska</t>
  </si>
  <si>
    <t>Zuzanna</t>
  </si>
  <si>
    <t>lekarz</t>
  </si>
  <si>
    <t>Andrzej</t>
  </si>
  <si>
    <t>wdowiec</t>
  </si>
  <si>
    <t>Zajączkowska</t>
  </si>
  <si>
    <t>Weronika</t>
  </si>
  <si>
    <t>nauczyciel</t>
  </si>
  <si>
    <t>Kosiński</t>
  </si>
  <si>
    <t>Adam</t>
  </si>
  <si>
    <t>Kierdziołek</t>
  </si>
  <si>
    <t>Alojzy</t>
  </si>
  <si>
    <t>stolarz</t>
  </si>
  <si>
    <t>Stępowski</t>
  </si>
  <si>
    <t>Jerzy</t>
  </si>
  <si>
    <t>matematyk</t>
  </si>
  <si>
    <t>Bugaj</t>
  </si>
  <si>
    <t>Marcin</t>
  </si>
  <si>
    <t>pisarz</t>
  </si>
  <si>
    <t>Dróbka</t>
  </si>
  <si>
    <t>Norbert</t>
  </si>
  <si>
    <t>Sieradzki</t>
  </si>
  <si>
    <t>Karol</t>
  </si>
  <si>
    <t>biolog</t>
  </si>
  <si>
    <t>Śliwiński</t>
  </si>
  <si>
    <t>Roman</t>
  </si>
  <si>
    <t>Cyrankiewicz</t>
  </si>
  <si>
    <t>Zbigniew</t>
  </si>
  <si>
    <t>cukiernik</t>
  </si>
  <si>
    <t>Muszyński</t>
  </si>
  <si>
    <t>kasjer</t>
  </si>
  <si>
    <t>Kowalski</t>
  </si>
  <si>
    <t>Król</t>
  </si>
  <si>
    <t>prawnik</t>
  </si>
  <si>
    <t>Kamiński</t>
  </si>
  <si>
    <t>Konrad</t>
  </si>
  <si>
    <t>akwizytor</t>
  </si>
  <si>
    <t>Mąkowski</t>
  </si>
  <si>
    <t>historyk</t>
  </si>
  <si>
    <t>Schmit</t>
  </si>
  <si>
    <t>Marek</t>
  </si>
  <si>
    <t>Brankowski</t>
  </si>
  <si>
    <t>Paweł</t>
  </si>
  <si>
    <t>szklarz</t>
  </si>
  <si>
    <t>Jóżwiak</t>
  </si>
  <si>
    <t>Piotr</t>
  </si>
  <si>
    <t>Zarzycki</t>
  </si>
  <si>
    <t xml:space="preserve">Pyt. 3 Oblicz dochody biura dla każdego miesiąca i całego półrocza </t>
  </si>
  <si>
    <t>Pyt. 4 Wybierz dane dla trzech miesięcy, które charakteryzowały się najwyższym dochodem biura</t>
  </si>
  <si>
    <t>Tabela nr 1 Sprzedaż, ceny i koszty wycieczek organizowanych przez biuro podróży "Mazowsze" w pierwszym półroczu 2000 roku</t>
  </si>
  <si>
    <t>Wycieczki na trasach w 2000 roku</t>
  </si>
  <si>
    <t>Sprzedaż w I</t>
  </si>
  <si>
    <t xml:space="preserve">Sprzedaż w II </t>
  </si>
  <si>
    <t>Sprzedaż w III</t>
  </si>
  <si>
    <t>Sprzedaż w IV</t>
  </si>
  <si>
    <t>Sprzedaż w V</t>
  </si>
  <si>
    <t>Sprzedaż w VI</t>
  </si>
  <si>
    <t>Cena wycieczki w zł (w miesiącach I-III)</t>
  </si>
  <si>
    <t>Cena wycieczki w zł (w miesiącach IV-VI)</t>
  </si>
  <si>
    <t>Koszt organizacji wycieczki na 1 osobę w zł (w miesiącach I-III)</t>
  </si>
  <si>
    <t>Koszt organizacji wycieczki na 1 osobę w zł (w mieisącach IV-VI)</t>
  </si>
  <si>
    <t>Trasa 1</t>
  </si>
  <si>
    <t>Trasa 2</t>
  </si>
  <si>
    <t>Trasa 3</t>
  </si>
  <si>
    <t>Trasa 4</t>
  </si>
  <si>
    <t>Pytanie 1. Oblicz zarobki brutto i netto studentów w miesiącach i w I kwartale 2000 roku i zapisz w tabeli nr 2</t>
  </si>
  <si>
    <t>Pytanie 2. Oblicz średni, minimalny i maksymalny zarobek brutto w miesiącach dla studentów wszystkich wydziałów i zapisz w tabeli nr 3</t>
  </si>
  <si>
    <t xml:space="preserve">Pytanie 3. Wybierz dane studentów o zarobkach brutto i netto dla tych osób, które zarobiły w I kwartale netto powyżej 2000,00 zł i zapisz te dane w tabeli nr 4 </t>
  </si>
  <si>
    <t xml:space="preserve">Pytanie 4. Uporządkuj dane o zarobkach (brutto i netto) studentów grupując oddzielnie kobiety i mężczyzn alfabetycznie i zapisując te dwie listy oddzielnie jako tabelę nr 5 i nr 6 </t>
  </si>
  <si>
    <t xml:space="preserve">Pytanie nr 5. Przedstaw na wykresie zarobki brutto i netto I kwartału dla tych studentów, którzy przepracowali w I kwartale łącznie, co najmniej 100 godzin </t>
  </si>
  <si>
    <t>Tabela nr 1 Zestawienie zarobków studentów w pierwszym kwartale 2000 roku</t>
  </si>
  <si>
    <t>Nazwisko studenta</t>
  </si>
  <si>
    <t>Wydział</t>
  </si>
  <si>
    <t>Płeć</t>
  </si>
  <si>
    <t>Godziny w I</t>
  </si>
  <si>
    <t xml:space="preserve">Stawka za godz. w I </t>
  </si>
  <si>
    <t>Godziny w II</t>
  </si>
  <si>
    <t>Stawka za godz. w II</t>
  </si>
  <si>
    <t>Godziny w III</t>
  </si>
  <si>
    <t>Stawka za godz. w III</t>
  </si>
  <si>
    <t>Molly</t>
  </si>
  <si>
    <t>Biotechnologie</t>
  </si>
  <si>
    <t>M</t>
  </si>
  <si>
    <t>Kelly</t>
  </si>
  <si>
    <t>K</t>
  </si>
  <si>
    <t>Zatorski</t>
  </si>
  <si>
    <t>Prescott</t>
  </si>
  <si>
    <t>Taylor</t>
  </si>
  <si>
    <t>Malewski</t>
  </si>
  <si>
    <t>Weterynaria</t>
  </si>
  <si>
    <t>Adamek</t>
  </si>
  <si>
    <t>Smith</t>
  </si>
  <si>
    <t>Urbaniak</t>
  </si>
  <si>
    <t>Smoczek</t>
  </si>
  <si>
    <t>Socjologia</t>
  </si>
  <si>
    <t>Fałłat</t>
  </si>
  <si>
    <t>Gruszka</t>
  </si>
  <si>
    <t>Larski</t>
  </si>
  <si>
    <t>Informatyka</t>
  </si>
  <si>
    <t>Obarska</t>
  </si>
  <si>
    <t>Waller</t>
  </si>
  <si>
    <t>Ziemniak</t>
  </si>
  <si>
    <t xml:space="preserve">Tabela nr 2 </t>
  </si>
  <si>
    <t xml:space="preserve"> Zarobek brutto w styczniu  </t>
  </si>
  <si>
    <t xml:space="preserve"> Zarobek brutto w lutym </t>
  </si>
  <si>
    <t xml:space="preserve"> Zarobek brutto w marcu</t>
  </si>
  <si>
    <t>Zarobek brutto w I kwartale</t>
  </si>
  <si>
    <t>Zarobek netto w I kwartale</t>
  </si>
  <si>
    <t>Zaliczka podatku dochodowego w I kwartale w zł.</t>
  </si>
  <si>
    <t>Ekonomia</t>
  </si>
  <si>
    <t>1&lt;2</t>
  </si>
  <si>
    <t>30&gt;=45</t>
  </si>
  <si>
    <t>A1&gt;2</t>
  </si>
  <si>
    <t>W wyrażeniu możemy porównywać wartość innej komórki</t>
  </si>
  <si>
    <t>E50&lt;E51</t>
  </si>
  <si>
    <t>..lub możemy wstawiać adresy kilku komórek</t>
  </si>
  <si>
    <t>w celu porównania ich wartości.</t>
  </si>
  <si>
    <t>B15*C15&lt;$E$10</t>
  </si>
  <si>
    <t>Wyrażenie logiczne może zawierać operacje,</t>
  </si>
  <si>
    <t>tak jak tu - mnożenia, i inne, np. + - /, itd.</t>
  </si>
  <si>
    <t>w zależności od potrzeby</t>
  </si>
  <si>
    <t>Funkcja "Jeżeli"</t>
  </si>
  <si>
    <t>Postać funkcji:</t>
  </si>
  <si>
    <r>
      <t>=</t>
    </r>
    <r>
      <rPr>
        <b/>
        <sz val="12"/>
        <color indexed="12"/>
        <rFont val="Arial"/>
        <family val="2"/>
        <charset val="238"/>
      </rPr>
      <t xml:space="preserve">Jeżeli ( </t>
    </r>
    <r>
      <rPr>
        <b/>
        <sz val="12"/>
        <color indexed="50"/>
        <rFont val="Arial"/>
        <family val="2"/>
        <charset val="238"/>
      </rPr>
      <t>test logiczny</t>
    </r>
    <r>
      <rPr>
        <b/>
        <sz val="12"/>
        <rFont val="Arial"/>
        <family val="2"/>
        <charset val="238"/>
      </rPr>
      <t xml:space="preserve"> ; </t>
    </r>
    <r>
      <rPr>
        <b/>
        <sz val="12"/>
        <color indexed="52"/>
        <rFont val="Arial"/>
        <family val="2"/>
        <charset val="238"/>
      </rPr>
      <t>wartość jeżeli prawda</t>
    </r>
    <r>
      <rPr>
        <b/>
        <sz val="12"/>
        <rFont val="Arial"/>
        <family val="2"/>
        <charset val="238"/>
      </rPr>
      <t xml:space="preserve"> ; </t>
    </r>
    <r>
      <rPr>
        <b/>
        <sz val="12"/>
        <color indexed="45"/>
        <rFont val="Arial"/>
        <family val="2"/>
        <charset val="238"/>
      </rPr>
      <t>wartość jeżeli fałsz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indexed="12"/>
        <rFont val="Arial"/>
        <family val="2"/>
        <charset val="238"/>
      </rPr>
      <t>)</t>
    </r>
  </si>
  <si>
    <t>Funkcja Jeżeli może występować w formułach</t>
  </si>
  <si>
    <t>np..</t>
  </si>
  <si>
    <t>Wartością, która jest przyjmowana przez funkcję jest</t>
  </si>
  <si>
    <t>w zależności od tego, czy test logiczny ma wartość Prawda, czy Fałsz.</t>
  </si>
  <si>
    <r>
      <t>wartość jeżeli prawda</t>
    </r>
    <r>
      <rPr>
        <sz val="12"/>
        <rFont val="Arial"/>
        <family val="2"/>
        <charset val="238"/>
      </rPr>
      <t xml:space="preserve"> lub </t>
    </r>
    <r>
      <rPr>
        <sz val="12"/>
        <color indexed="45"/>
        <rFont val="Arial"/>
        <family val="2"/>
        <charset val="238"/>
      </rPr>
      <t>wartość jeżeli fałsz</t>
    </r>
    <r>
      <rPr>
        <sz val="12"/>
        <rFont val="Arial"/>
        <family val="2"/>
        <charset val="238"/>
      </rPr>
      <t xml:space="preserve"> </t>
    </r>
  </si>
  <si>
    <t>Dajmy na to, że zajmujemy się obliczaniem podatku od dochodów.</t>
  </si>
  <si>
    <t>Dla dochodów mniejszych od 2000zł podatek ma stopę 19%,</t>
  </si>
  <si>
    <t>a powyżej ma mieć stopę 23%.</t>
  </si>
  <si>
    <r>
      <t xml:space="preserve">w drugim </t>
    </r>
    <r>
      <rPr>
        <b/>
        <sz val="12"/>
        <rFont val="Arial"/>
        <family val="2"/>
        <charset val="238"/>
      </rPr>
      <t>Dochód * 0,23</t>
    </r>
  </si>
  <si>
    <t xml:space="preserve">Czyli w pierwszym przypadku </t>
  </si>
  <si>
    <r>
      <t xml:space="preserve">wartość podatku będzie </t>
    </r>
    <r>
      <rPr>
        <b/>
        <sz val="12"/>
        <rFont val="Arial"/>
        <family val="2"/>
        <charset val="238"/>
      </rPr>
      <t>Dochód * 0,19</t>
    </r>
  </si>
  <si>
    <t>Test rozróżniający oba przypadki będzie sprawdzać, czy</t>
  </si>
  <si>
    <t>Dochód &lt; 2000</t>
  </si>
  <si>
    <t>- oczywiście mógłby być to test Dochód &gt;=2000</t>
  </si>
  <si>
    <t>Skonstruujmy funkcję "jeżeli":</t>
  </si>
  <si>
    <r>
      <t>=</t>
    </r>
    <r>
      <rPr>
        <b/>
        <sz val="12"/>
        <color indexed="12"/>
        <rFont val="Arial"/>
        <family val="2"/>
        <charset val="238"/>
      </rPr>
      <t>Jeżeli (</t>
    </r>
    <r>
      <rPr>
        <b/>
        <sz val="12"/>
        <color indexed="50"/>
        <rFont val="Arial"/>
        <family val="2"/>
        <charset val="238"/>
      </rPr>
      <t>Dochód&lt;2000</t>
    </r>
    <r>
      <rPr>
        <b/>
        <sz val="12"/>
        <rFont val="Arial"/>
        <family val="2"/>
        <charset val="238"/>
      </rPr>
      <t xml:space="preserve">; </t>
    </r>
    <r>
      <rPr>
        <b/>
        <sz val="12"/>
        <color indexed="52"/>
        <rFont val="Arial"/>
        <family val="2"/>
        <charset val="238"/>
      </rPr>
      <t>Dochód*0,19</t>
    </r>
    <r>
      <rPr>
        <b/>
        <sz val="12"/>
        <rFont val="Arial"/>
        <family val="2"/>
        <charset val="238"/>
      </rPr>
      <t xml:space="preserve"> ; </t>
    </r>
    <r>
      <rPr>
        <b/>
        <sz val="12"/>
        <color indexed="45"/>
        <rFont val="Arial"/>
        <family val="2"/>
        <charset val="238"/>
      </rPr>
      <t>Dochód*0,23</t>
    </r>
    <r>
      <rPr>
        <b/>
        <sz val="12"/>
        <color indexed="12"/>
        <rFont val="Arial"/>
        <family val="2"/>
        <charset val="238"/>
      </rPr>
      <t>)</t>
    </r>
  </si>
  <si>
    <t>- tak symbolicznie to będzie wyglądać.</t>
  </si>
  <si>
    <r>
      <t>=</t>
    </r>
    <r>
      <rPr>
        <b/>
        <sz val="12"/>
        <color indexed="12"/>
        <rFont val="Arial"/>
        <family val="2"/>
        <charset val="238"/>
      </rPr>
      <t>Jeżeli (</t>
    </r>
    <r>
      <rPr>
        <b/>
        <sz val="12"/>
        <color indexed="50"/>
        <rFont val="Arial"/>
        <family val="2"/>
        <charset val="238"/>
      </rPr>
      <t>Dochód&lt;2000</t>
    </r>
    <r>
      <rPr>
        <b/>
        <sz val="12"/>
        <rFont val="Arial"/>
        <family val="2"/>
        <charset val="238"/>
      </rPr>
      <t xml:space="preserve">; </t>
    </r>
    <r>
      <rPr>
        <b/>
        <sz val="12"/>
        <color indexed="52"/>
        <rFont val="Arial"/>
        <family val="2"/>
        <charset val="238"/>
      </rPr>
      <t>E15*0,19</t>
    </r>
    <r>
      <rPr>
        <b/>
        <sz val="12"/>
        <rFont val="Arial"/>
        <family val="2"/>
        <charset val="238"/>
      </rPr>
      <t xml:space="preserve"> ; </t>
    </r>
    <r>
      <rPr>
        <b/>
        <sz val="12"/>
        <color indexed="45"/>
        <rFont val="Arial"/>
        <family val="2"/>
        <charset val="238"/>
      </rPr>
      <t>E15*0,23</t>
    </r>
    <r>
      <rPr>
        <b/>
        <sz val="12"/>
        <color indexed="12"/>
        <rFont val="Arial"/>
        <family val="2"/>
        <charset val="238"/>
      </rPr>
      <t>)</t>
    </r>
  </si>
  <si>
    <t>- a tak, gdy Dochód będzie w komórce E15</t>
  </si>
  <si>
    <t xml:space="preserve">Gdybyśmy chcieli obliczyć wartość podatku należnego </t>
  </si>
  <si>
    <t>przy istnieniu trzech stawek podatku</t>
  </si>
  <si>
    <t>do 2000zł</t>
  </si>
  <si>
    <t>do 49000zł</t>
  </si>
  <si>
    <t>powyżej</t>
  </si>
  <si>
    <t>Poniżej 2000 zł podatek już umiemy obliczyć:</t>
  </si>
  <si>
    <r>
      <t>=</t>
    </r>
    <r>
      <rPr>
        <b/>
        <sz val="12"/>
        <color indexed="12"/>
        <rFont val="Arial"/>
        <family val="2"/>
        <charset val="238"/>
      </rPr>
      <t>Jeżeli (</t>
    </r>
    <r>
      <rPr>
        <b/>
        <sz val="12"/>
        <color indexed="50"/>
        <rFont val="Arial"/>
        <family val="2"/>
        <charset val="238"/>
      </rPr>
      <t>Dochód&lt;2000</t>
    </r>
    <r>
      <rPr>
        <b/>
        <sz val="12"/>
        <rFont val="Arial"/>
        <family val="2"/>
        <charset val="238"/>
      </rPr>
      <t xml:space="preserve">; </t>
    </r>
    <r>
      <rPr>
        <b/>
        <sz val="12"/>
        <color indexed="52"/>
        <rFont val="Arial"/>
        <family val="2"/>
        <charset val="238"/>
      </rPr>
      <t>E15*0,19</t>
    </r>
    <r>
      <rPr>
        <b/>
        <sz val="12"/>
        <rFont val="Arial"/>
        <family val="2"/>
        <charset val="238"/>
      </rPr>
      <t xml:space="preserve"> ; </t>
    </r>
    <r>
      <rPr>
        <b/>
        <sz val="12"/>
        <color indexed="45"/>
        <rFont val="Arial"/>
        <family val="2"/>
        <charset val="238"/>
      </rPr>
      <t>WartośćPowyżej</t>
    </r>
    <r>
      <rPr>
        <b/>
        <sz val="12"/>
        <color indexed="12"/>
        <rFont val="Arial"/>
        <family val="2"/>
        <charset val="238"/>
      </rPr>
      <t>)</t>
    </r>
  </si>
  <si>
    <t>WartośćPowyżej</t>
  </si>
  <si>
    <t>23%*Dochód</t>
  </si>
  <si>
    <t>40%*Dochód</t>
  </si>
  <si>
    <t>Czyli trzeba w miejsce WartośćPowyżej wstawić:</t>
  </si>
  <si>
    <r>
      <t>=</t>
    </r>
    <r>
      <rPr>
        <b/>
        <sz val="12"/>
        <color indexed="12"/>
        <rFont val="Arial"/>
        <family val="2"/>
        <charset val="238"/>
      </rPr>
      <t>Jeżeli (</t>
    </r>
    <r>
      <rPr>
        <b/>
        <sz val="12"/>
        <color indexed="50"/>
        <rFont val="Arial"/>
        <family val="2"/>
        <charset val="238"/>
      </rPr>
      <t>Dochód&lt;49000</t>
    </r>
    <r>
      <rPr>
        <b/>
        <sz val="12"/>
        <rFont val="Arial"/>
        <family val="2"/>
        <charset val="238"/>
      </rPr>
      <t xml:space="preserve">; </t>
    </r>
    <r>
      <rPr>
        <b/>
        <sz val="12"/>
        <color indexed="52"/>
        <rFont val="Arial"/>
        <family val="2"/>
        <charset val="238"/>
      </rPr>
      <t>E15*0,23</t>
    </r>
    <r>
      <rPr>
        <b/>
        <sz val="12"/>
        <rFont val="Arial"/>
        <family val="2"/>
        <charset val="238"/>
      </rPr>
      <t xml:space="preserve"> ; </t>
    </r>
    <r>
      <rPr>
        <b/>
        <sz val="12"/>
        <color indexed="45"/>
        <rFont val="Arial"/>
        <family val="2"/>
        <charset val="238"/>
      </rPr>
      <t>E15*0,4</t>
    </r>
    <r>
      <rPr>
        <b/>
        <sz val="12"/>
        <color indexed="12"/>
        <rFont val="Arial"/>
        <family val="2"/>
        <charset val="238"/>
      </rPr>
      <t>)</t>
    </r>
  </si>
  <si>
    <t>A to uzyskamy w formie drugiej funkcji "Jeżeli":</t>
  </si>
  <si>
    <t>Po wstawieniu mamy:</t>
  </si>
  <si>
    <r>
      <t>=</t>
    </r>
    <r>
      <rPr>
        <b/>
        <sz val="12"/>
        <color indexed="12"/>
        <rFont val="Arial"/>
        <family val="2"/>
        <charset val="238"/>
      </rPr>
      <t>Jeżeli (</t>
    </r>
    <r>
      <rPr>
        <b/>
        <sz val="12"/>
        <color indexed="50"/>
        <rFont val="Arial"/>
        <family val="2"/>
        <charset val="238"/>
      </rPr>
      <t>Dochód&lt;2000</t>
    </r>
    <r>
      <rPr>
        <b/>
        <sz val="12"/>
        <rFont val="Arial"/>
        <family val="2"/>
        <charset val="238"/>
      </rPr>
      <t xml:space="preserve">; </t>
    </r>
    <r>
      <rPr>
        <b/>
        <sz val="12"/>
        <color indexed="52"/>
        <rFont val="Arial"/>
        <family val="2"/>
        <charset val="238"/>
      </rPr>
      <t>E15*0,19</t>
    </r>
    <r>
      <rPr>
        <b/>
        <sz val="12"/>
        <rFont val="Arial"/>
        <family val="2"/>
        <charset val="238"/>
      </rPr>
      <t xml:space="preserve"> ; </t>
    </r>
    <r>
      <rPr>
        <b/>
        <sz val="12"/>
        <color indexed="10"/>
        <rFont val="Arial"/>
        <family val="2"/>
        <charset val="238"/>
      </rPr>
      <t>Jeżeli (</t>
    </r>
    <r>
      <rPr>
        <b/>
        <sz val="12"/>
        <color indexed="45"/>
        <rFont val="Arial"/>
        <family val="2"/>
        <charset val="238"/>
      </rPr>
      <t>Dochód&lt;49000;</t>
    </r>
    <r>
      <rPr>
        <b/>
        <sz val="12"/>
        <color indexed="10"/>
        <rFont val="Arial"/>
        <family val="2"/>
        <charset val="238"/>
      </rPr>
      <t xml:space="preserve"> </t>
    </r>
    <r>
      <rPr>
        <b/>
        <sz val="12"/>
        <color indexed="44"/>
        <rFont val="Arial"/>
        <family val="2"/>
        <charset val="238"/>
      </rPr>
      <t>E15*0,23;</t>
    </r>
    <r>
      <rPr>
        <b/>
        <sz val="12"/>
        <color indexed="45"/>
        <rFont val="Arial"/>
        <family val="2"/>
        <charset val="238"/>
      </rPr>
      <t xml:space="preserve"> </t>
    </r>
    <r>
      <rPr>
        <b/>
        <sz val="12"/>
        <color indexed="46"/>
        <rFont val="Arial"/>
        <family val="2"/>
        <charset val="238"/>
      </rPr>
      <t>E15*0,4</t>
    </r>
    <r>
      <rPr>
        <b/>
        <sz val="12"/>
        <color indexed="10"/>
        <rFont val="Arial"/>
        <family val="2"/>
        <charset val="238"/>
      </rPr>
      <t>)</t>
    </r>
    <r>
      <rPr>
        <b/>
        <sz val="12"/>
        <color indexed="12"/>
        <rFont val="Arial"/>
        <family val="2"/>
        <charset val="238"/>
      </rPr>
      <t>)</t>
    </r>
  </si>
  <si>
    <t>Czyli otrzymaliśmy dwie funkcje "Jeżeli", jedna w drugiej.</t>
  </si>
  <si>
    <r>
      <t>=</t>
    </r>
    <r>
      <rPr>
        <b/>
        <sz val="12"/>
        <color indexed="12"/>
        <rFont val="Arial"/>
        <family val="2"/>
        <charset val="238"/>
      </rPr>
      <t xml:space="preserve">Jeżeli ( </t>
    </r>
    <r>
      <rPr>
        <b/>
        <sz val="12"/>
        <color indexed="50"/>
        <rFont val="Arial"/>
        <family val="2"/>
        <charset val="238"/>
      </rPr>
      <t>_</t>
    </r>
    <r>
      <rPr>
        <b/>
        <sz val="12"/>
        <rFont val="Arial"/>
        <family val="2"/>
        <charset val="238"/>
      </rPr>
      <t xml:space="preserve">; </t>
    </r>
    <r>
      <rPr>
        <b/>
        <sz val="12"/>
        <color indexed="52"/>
        <rFont val="Arial"/>
        <family val="2"/>
        <charset val="238"/>
      </rPr>
      <t>_</t>
    </r>
    <r>
      <rPr>
        <b/>
        <sz val="12"/>
        <rFont val="Arial"/>
        <family val="2"/>
        <charset val="238"/>
      </rPr>
      <t xml:space="preserve"> ; </t>
    </r>
    <r>
      <rPr>
        <b/>
        <sz val="12"/>
        <color indexed="10"/>
        <rFont val="Arial"/>
        <family val="2"/>
        <charset val="238"/>
      </rPr>
      <t xml:space="preserve">Jeżeli ( </t>
    </r>
    <r>
      <rPr>
        <b/>
        <sz val="12"/>
        <color indexed="45"/>
        <rFont val="Arial"/>
        <family val="2"/>
        <charset val="238"/>
      </rPr>
      <t>_;</t>
    </r>
    <r>
      <rPr>
        <b/>
        <sz val="12"/>
        <color indexed="10"/>
        <rFont val="Arial"/>
        <family val="2"/>
        <charset val="238"/>
      </rPr>
      <t xml:space="preserve"> </t>
    </r>
    <r>
      <rPr>
        <b/>
        <sz val="12"/>
        <color indexed="44"/>
        <rFont val="Arial"/>
        <family val="2"/>
        <charset val="238"/>
      </rPr>
      <t>_;</t>
    </r>
    <r>
      <rPr>
        <b/>
        <sz val="12"/>
        <color indexed="45"/>
        <rFont val="Arial"/>
        <family val="2"/>
        <charset val="238"/>
      </rPr>
      <t xml:space="preserve"> </t>
    </r>
    <r>
      <rPr>
        <b/>
        <sz val="12"/>
        <color indexed="46"/>
        <rFont val="Arial"/>
        <family val="2"/>
        <charset val="238"/>
      </rPr>
      <t>_</t>
    </r>
    <r>
      <rPr>
        <b/>
        <sz val="12"/>
        <color indexed="10"/>
        <rFont val="Arial"/>
        <family val="2"/>
        <charset val="238"/>
      </rPr>
      <t>)</t>
    </r>
    <r>
      <rPr>
        <b/>
        <sz val="12"/>
        <color indexed="12"/>
        <rFont val="Arial"/>
        <family val="2"/>
        <charset val="238"/>
      </rPr>
      <t>)</t>
    </r>
  </si>
  <si>
    <t>=Jeżeli (Dochód&lt;2000; E15*0,19 ; Jeżeli (Dochód&lt;49000; E15*0,23; E15*0,4))</t>
  </si>
  <si>
    <t>Na arkuszu, podczas edycji bez użycia kolorów wygląda to tak:</t>
  </si>
  <si>
    <r>
      <t>wartość jeżeli prawda</t>
    </r>
    <r>
      <rPr>
        <sz val="12"/>
        <rFont val="Arial"/>
        <family val="2"/>
        <charset val="238"/>
      </rPr>
      <t xml:space="preserve"> musi wystąpić, </t>
    </r>
    <r>
      <rPr>
        <sz val="12"/>
        <color indexed="45"/>
        <rFont val="Arial"/>
        <family val="2"/>
        <charset val="238"/>
      </rPr>
      <t/>
    </r>
  </si>
  <si>
    <r>
      <t>wartość jeżeli fałsz</t>
    </r>
    <r>
      <rPr>
        <sz val="12"/>
        <rFont val="Arial"/>
        <family val="2"/>
        <charset val="238"/>
      </rPr>
      <t xml:space="preserve"> nie musi wystąpić w funkcji, jest opcjonalna.</t>
    </r>
  </si>
  <si>
    <t>Przykłady wyrażeń logicznych - testów logicznych:</t>
  </si>
  <si>
    <t>będzie wtedy tylko obliczana, gdy Dochód &gt;=2000zł</t>
  </si>
  <si>
    <t>Obliczenia przy dwóch stawkach podatku.</t>
  </si>
  <si>
    <r>
      <t>=100*</t>
    </r>
    <r>
      <rPr>
        <b/>
        <sz val="12"/>
        <color indexed="12"/>
        <rFont val="Arial"/>
        <family val="2"/>
        <charset val="238"/>
      </rPr>
      <t xml:space="preserve">Jeżeli ( </t>
    </r>
    <r>
      <rPr>
        <b/>
        <sz val="12"/>
        <color indexed="50"/>
        <rFont val="Arial"/>
        <family val="2"/>
        <charset val="238"/>
      </rPr>
      <t>...</t>
    </r>
    <r>
      <rPr>
        <b/>
        <sz val="12"/>
        <color indexed="12"/>
        <rFont val="Arial"/>
        <family val="2"/>
        <charset val="238"/>
      </rPr>
      <t>)</t>
    </r>
    <r>
      <rPr>
        <b/>
        <sz val="12"/>
        <rFont val="Arial"/>
        <family val="2"/>
        <charset val="238"/>
      </rPr>
      <t>+A10</t>
    </r>
  </si>
  <si>
    <r>
      <t>=</t>
    </r>
    <r>
      <rPr>
        <b/>
        <sz val="12"/>
        <color indexed="12"/>
        <rFont val="Arial"/>
        <family val="2"/>
        <charset val="238"/>
      </rPr>
      <t xml:space="preserve">Jeżeli ( </t>
    </r>
    <r>
      <rPr>
        <b/>
        <sz val="12"/>
        <color indexed="50"/>
        <rFont val="Arial"/>
        <family val="2"/>
        <charset val="238"/>
      </rPr>
      <t>...</t>
    </r>
    <r>
      <rPr>
        <b/>
        <sz val="12"/>
        <color indexed="12"/>
        <rFont val="Arial"/>
        <family val="2"/>
        <charset val="238"/>
      </rPr>
      <t>)</t>
    </r>
    <r>
      <rPr>
        <b/>
        <sz val="12"/>
        <rFont val="Arial"/>
        <family val="2"/>
        <charset val="238"/>
      </rPr>
      <t>/20 + E20</t>
    </r>
  </si>
  <si>
    <t>Zaawansowane kalkulacje</t>
  </si>
  <si>
    <t>Wynik:</t>
  </si>
  <si>
    <r>
      <t>=</t>
    </r>
    <r>
      <rPr>
        <b/>
        <sz val="12"/>
        <color indexed="12"/>
        <rFont val="Arial"/>
        <family val="2"/>
        <charset val="238"/>
      </rPr>
      <t>Jeżeli (</t>
    </r>
    <r>
      <rPr>
        <b/>
        <sz val="12"/>
        <color indexed="50"/>
        <rFont val="Arial"/>
        <family val="2"/>
        <charset val="238"/>
      </rPr>
      <t>1&lt;2</t>
    </r>
    <r>
      <rPr>
        <b/>
        <sz val="12"/>
        <rFont val="Arial"/>
        <family val="2"/>
        <charset val="238"/>
      </rPr>
      <t>;"</t>
    </r>
    <r>
      <rPr>
        <b/>
        <sz val="12"/>
        <color indexed="52"/>
        <rFont val="Arial"/>
        <family val="2"/>
        <charset val="238"/>
      </rPr>
      <t>A"</t>
    </r>
    <r>
      <rPr>
        <b/>
        <sz val="12"/>
        <rFont val="Arial"/>
        <family val="2"/>
        <charset val="238"/>
      </rPr>
      <t>;</t>
    </r>
    <r>
      <rPr>
        <b/>
        <sz val="12"/>
        <color indexed="45"/>
        <rFont val="Arial"/>
        <family val="2"/>
        <charset val="238"/>
      </rPr>
      <t>"B"</t>
    </r>
    <r>
      <rPr>
        <b/>
        <sz val="12"/>
        <color indexed="12"/>
        <rFont val="Arial"/>
        <family val="2"/>
        <charset val="238"/>
      </rPr>
      <t>)</t>
    </r>
  </si>
  <si>
    <t>skonstruować zagnieżdżoną funkcję "Jeżeli"</t>
  </si>
  <si>
    <t>{zaznaczam - w trochę uproszczony sposób}</t>
  </si>
  <si>
    <t>Napisz formułę, która będzie porównywała te dwie liczby.</t>
  </si>
  <si>
    <t>Gdy A&gt;B, w polu "Wynik porównania" ma się pojawić napis "A&gt;B"</t>
  </si>
  <si>
    <t>Samodzielnie zaprojektuj do tego malutką tabelkę. (2 na 3 lub 3 na 2 komórki lub inną)</t>
  </si>
  <si>
    <t>Ustal komórki dla dwóch parametrów A i B.</t>
  </si>
  <si>
    <t>Test:</t>
  </si>
  <si>
    <t>Wynik testu:</t>
  </si>
  <si>
    <t>Przykład zastosowania:</t>
  </si>
  <si>
    <t>Ćwiczenie:</t>
  </si>
  <si>
    <t>W dalszych arkuszach tego skoroszytu będą potrzebne funkcje obliczające stawki</t>
  </si>
  <si>
    <t>podatku. Zastosuj ten, uproszczony, sposób jego obliczenia.</t>
  </si>
  <si>
    <r>
      <t xml:space="preserve">Tak co prawda nie oblicza się poprawnie podatku, </t>
    </r>
    <r>
      <rPr>
        <sz val="12"/>
        <rFont val="Arial"/>
        <charset val="238"/>
      </rPr>
      <t>ale już potrafisz</t>
    </r>
  </si>
  <si>
    <t>Pytanie 1 Oblicz sumę obrotów dla każdego portu w latach 1992 - 1999</t>
  </si>
  <si>
    <t xml:space="preserve">Pyt. 1 Oblicz wartość sprzedanych wycieczek na każdej trasie </t>
  </si>
  <si>
    <t xml:space="preserve">i łącznie na wszystkich trasach w miesiącach </t>
  </si>
  <si>
    <t xml:space="preserve">Pyt. 2 Oblicz koszty poniesione na każdej trasie łącznie i dla wszystkich tras razem </t>
  </si>
  <si>
    <t>w miesiącach i dla całego półrocza</t>
  </si>
  <si>
    <t xml:space="preserve">Pyt. 5 Przedstaw na wykresie dochody i koszty biura turystycznego dla trzech </t>
  </si>
  <si>
    <t>najlepszych finansowo miesięcy</t>
  </si>
  <si>
    <t>Temperatura optymalna wody, w 0C</t>
  </si>
  <si>
    <t xml:space="preserve">Pyt. 1 Oblicz procent każdego gatunku ryb, które przeżyły warunki doświadczalne przy trzech </t>
  </si>
  <si>
    <t xml:space="preserve">różnych poziomach ph wody </t>
  </si>
  <si>
    <t xml:space="preserve">Pyt. 3 Oblicz straty finansowe jakie poniesiono w doświadczeniu dla każdego gatunku ryb osobno </t>
  </si>
  <si>
    <t>i wszystkich gatunków razem i przedstaw w tabeli nr 2</t>
  </si>
  <si>
    <t xml:space="preserve">Pyt. 5 Przedstaw na wykresie dla wszystkich gatunków ryb liczbę sztuk ryb biorących udział w badaniach </t>
  </si>
  <si>
    <t xml:space="preserve">oraz liczbę sztuk, które przeżyły przy trzech poziomów ph wody </t>
  </si>
  <si>
    <t>na wykresie przezywalność przy trzech poziomach ph</t>
  </si>
  <si>
    <t xml:space="preserve">Pyt. 4 Wybierz ten gatunek ryb, który miał największą przeżywalność i przedstaw dla niego </t>
  </si>
</sst>
</file>

<file path=xl/styles.xml><?xml version="1.0" encoding="utf-8"?>
<styleSheet xmlns="http://schemas.openxmlformats.org/spreadsheetml/2006/main">
  <numFmts count="7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72" formatCode="#,##0.00\ _z_ł"/>
    <numFmt numFmtId="173" formatCode="#,##0.00\ &quot;zł&quot;"/>
    <numFmt numFmtId="174" formatCode="0.0"/>
  </numFmts>
  <fonts count="38">
    <font>
      <sz val="12"/>
      <name val="Arial"/>
      <charset val="238"/>
    </font>
    <font>
      <sz val="12"/>
      <name val="Arial"/>
      <charset val="238"/>
    </font>
    <font>
      <i/>
      <sz val="10"/>
      <name val="Arial CE"/>
      <charset val="238"/>
    </font>
    <font>
      <b/>
      <sz val="8"/>
      <color indexed="81"/>
      <name val="Tahoma"/>
    </font>
    <font>
      <sz val="8"/>
      <color indexed="81"/>
      <name val="Tahoma"/>
    </font>
    <font>
      <b/>
      <sz val="12"/>
      <name val="Arial"/>
      <family val="2"/>
      <charset val="238"/>
    </font>
    <font>
      <sz val="8"/>
      <color indexed="81"/>
      <name val="Tahoma"/>
      <charset val="238"/>
    </font>
    <font>
      <sz val="8"/>
      <name val="Arial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charset val="238"/>
    </font>
    <font>
      <b/>
      <sz val="12"/>
      <color indexed="81"/>
      <name val="Tahoma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52"/>
      <name val="Arial"/>
      <family val="2"/>
      <charset val="238"/>
    </font>
    <font>
      <sz val="12"/>
      <color indexed="45"/>
      <name val="Arial"/>
      <family val="2"/>
      <charset val="238"/>
    </font>
    <font>
      <b/>
      <sz val="12"/>
      <color indexed="50"/>
      <name val="Arial"/>
      <family val="2"/>
      <charset val="238"/>
    </font>
    <font>
      <b/>
      <sz val="12"/>
      <color indexed="52"/>
      <name val="Arial"/>
      <family val="2"/>
      <charset val="238"/>
    </font>
    <font>
      <b/>
      <sz val="12"/>
      <color indexed="45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sz val="16"/>
      <name val="Arial"/>
      <charset val="238"/>
    </font>
    <font>
      <b/>
      <sz val="12"/>
      <color indexed="10"/>
      <name val="Arial"/>
      <family val="2"/>
      <charset val="238"/>
    </font>
    <font>
      <b/>
      <sz val="12"/>
      <color indexed="44"/>
      <name val="Arial"/>
      <family val="2"/>
      <charset val="238"/>
    </font>
    <font>
      <b/>
      <sz val="12"/>
      <color indexed="46"/>
      <name val="Arial"/>
      <family val="2"/>
      <charset val="238"/>
    </font>
    <font>
      <sz val="11"/>
      <name val="Arial"/>
      <charset val="238"/>
    </font>
    <font>
      <sz val="24"/>
      <name val="Arial"/>
      <charset val="238"/>
    </font>
    <font>
      <sz val="10"/>
      <name val="Arial"/>
      <family val="2"/>
      <charset val="238"/>
    </font>
    <font>
      <sz val="12"/>
      <name val="Arial"/>
      <charset val="238"/>
    </font>
    <font>
      <sz val="11"/>
      <name val="Arial CE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2"/>
      <name val="Arial"/>
      <charset val="238"/>
    </font>
    <font>
      <sz val="12"/>
      <name val="Arial"/>
      <charset val="238"/>
    </font>
    <font>
      <sz val="10"/>
      <name val="Arial CE"/>
      <charset val="238"/>
    </font>
    <font>
      <sz val="12"/>
      <name val="Arial"/>
      <charset val="238"/>
    </font>
    <font>
      <sz val="10"/>
      <color indexed="8"/>
      <name val="Arial CE"/>
      <charset val="238"/>
    </font>
    <font>
      <sz val="10"/>
      <name val="Płaca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2" borderId="0" xfId="0" applyFill="1"/>
    <xf numFmtId="0" fontId="8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2" fontId="9" fillId="0" borderId="0" xfId="0" applyNumberFormat="1" applyFont="1"/>
    <xf numFmtId="0" fontId="11" fillId="3" borderId="0" xfId="0" applyFont="1" applyFill="1"/>
    <xf numFmtId="0" fontId="11" fillId="0" borderId="0" xfId="0" applyFont="1"/>
    <xf numFmtId="0" fontId="0" fillId="0" borderId="0" xfId="0" applyBorder="1"/>
    <xf numFmtId="0" fontId="0" fillId="4" borderId="0" xfId="0" applyFill="1"/>
    <xf numFmtId="0" fontId="0" fillId="0" borderId="0" xfId="0" applyBorder="1" applyAlignment="1">
      <alignment horizontal="center"/>
    </xf>
    <xf numFmtId="0" fontId="10" fillId="0" borderId="0" xfId="0" applyFont="1"/>
    <xf numFmtId="0" fontId="0" fillId="5" borderId="0" xfId="0" applyFill="1"/>
    <xf numFmtId="0" fontId="19" fillId="5" borderId="0" xfId="0" applyFont="1" applyFill="1"/>
    <xf numFmtId="0" fontId="5" fillId="5" borderId="0" xfId="0" quotePrefix="1" applyFont="1" applyFill="1"/>
    <xf numFmtId="0" fontId="20" fillId="5" borderId="0" xfId="0" applyFont="1" applyFill="1"/>
    <xf numFmtId="0" fontId="14" fillId="5" borderId="0" xfId="0" quotePrefix="1" applyFont="1" applyFill="1"/>
    <xf numFmtId="0" fontId="21" fillId="5" borderId="0" xfId="0" applyFont="1" applyFill="1"/>
    <xf numFmtId="0" fontId="5" fillId="5" borderId="0" xfId="0" applyFont="1" applyFill="1"/>
    <xf numFmtId="0" fontId="0" fillId="5" borderId="0" xfId="0" quotePrefix="1" applyFill="1"/>
    <xf numFmtId="9" fontId="0" fillId="5" borderId="0" xfId="0" applyNumberFormat="1" applyFill="1"/>
    <xf numFmtId="0" fontId="18" fillId="5" borderId="0" xfId="0" applyFont="1" applyFill="1"/>
    <xf numFmtId="0" fontId="25" fillId="0" borderId="0" xfId="0" quotePrefix="1" applyFont="1" applyFill="1"/>
    <xf numFmtId="0" fontId="15" fillId="5" borderId="0" xfId="0" applyFont="1" applyFill="1"/>
    <xf numFmtId="0" fontId="26" fillId="0" borderId="0" xfId="0" applyFont="1"/>
    <xf numFmtId="0" fontId="20" fillId="0" borderId="0" xfId="0" applyFont="1"/>
    <xf numFmtId="0" fontId="28" fillId="0" borderId="0" xfId="0" applyFont="1"/>
    <xf numFmtId="0" fontId="20" fillId="0" borderId="1" xfId="0" applyNumberFormat="1" applyFont="1" applyBorder="1"/>
    <xf numFmtId="0" fontId="20" fillId="0" borderId="1" xfId="0" applyNumberFormat="1" applyFont="1" applyFill="1" applyBorder="1" applyAlignment="1"/>
    <xf numFmtId="44" fontId="20" fillId="0" borderId="1" xfId="0" applyNumberFormat="1" applyFont="1" applyBorder="1"/>
    <xf numFmtId="0" fontId="29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44" fontId="20" fillId="0" borderId="0" xfId="0" applyNumberFormat="1" applyFont="1" applyBorder="1"/>
    <xf numFmtId="0" fontId="28" fillId="0" borderId="0" xfId="0" applyNumberFormat="1" applyFont="1" applyFill="1" applyBorder="1" applyAlignment="1"/>
    <xf numFmtId="6" fontId="28" fillId="0" borderId="0" xfId="0" applyNumberFormat="1" applyFont="1" applyBorder="1"/>
    <xf numFmtId="0" fontId="29" fillId="0" borderId="1" xfId="0" applyFont="1" applyFill="1" applyBorder="1" applyAlignment="1">
      <alignment horizontal="left" wrapText="1"/>
    </xf>
    <xf numFmtId="0" fontId="25" fillId="0" borderId="1" xfId="0" applyFont="1" applyBorder="1"/>
    <xf numFmtId="0" fontId="31" fillId="0" borderId="1" xfId="0" applyFont="1" applyBorder="1"/>
    <xf numFmtId="0" fontId="31" fillId="0" borderId="0" xfId="0" applyFont="1" applyBorder="1"/>
    <xf numFmtId="0" fontId="28" fillId="0" borderId="0" xfId="0" applyFont="1" applyBorder="1" applyAlignment="1">
      <alignment wrapText="1"/>
    </xf>
    <xf numFmtId="0" fontId="32" fillId="0" borderId="0" xfId="0" applyFont="1"/>
    <xf numFmtId="0" fontId="33" fillId="0" borderId="0" xfId="0" applyFont="1"/>
    <xf numFmtId="173" fontId="34" fillId="0" borderId="2" xfId="0" applyNumberFormat="1" applyFont="1" applyBorder="1"/>
    <xf numFmtId="172" fontId="34" fillId="0" borderId="2" xfId="0" applyNumberFormat="1" applyFont="1" applyFill="1" applyBorder="1" applyAlignment="1">
      <alignment horizontal="right"/>
    </xf>
    <xf numFmtId="44" fontId="34" fillId="0" borderId="2" xfId="0" applyNumberFormat="1" applyFont="1" applyBorder="1"/>
    <xf numFmtId="0" fontId="35" fillId="0" borderId="0" xfId="0" applyFont="1"/>
    <xf numFmtId="173" fontId="34" fillId="0" borderId="1" xfId="0" applyNumberFormat="1" applyFont="1" applyBorder="1"/>
    <xf numFmtId="172" fontId="34" fillId="0" borderId="1" xfId="0" applyNumberFormat="1" applyFont="1" applyFill="1" applyBorder="1" applyAlignment="1">
      <alignment horizontal="right"/>
    </xf>
    <xf numFmtId="44" fontId="34" fillId="0" borderId="1" xfId="0" applyNumberFormat="1" applyFont="1" applyBorder="1"/>
    <xf numFmtId="173" fontId="34" fillId="0" borderId="3" xfId="0" applyNumberFormat="1" applyFont="1" applyBorder="1"/>
    <xf numFmtId="172" fontId="34" fillId="0" borderId="3" xfId="0" applyNumberFormat="1" applyFont="1" applyFill="1" applyBorder="1" applyAlignment="1">
      <alignment horizontal="right"/>
    </xf>
    <xf numFmtId="39" fontId="34" fillId="0" borderId="3" xfId="0" applyNumberFormat="1" applyFont="1" applyBorder="1"/>
    <xf numFmtId="44" fontId="34" fillId="0" borderId="3" xfId="0" applyNumberFormat="1" applyFont="1" applyBorder="1"/>
    <xf numFmtId="39" fontId="34" fillId="0" borderId="4" xfId="0" applyNumberFormat="1" applyFont="1" applyBorder="1"/>
    <xf numFmtId="39" fontId="34" fillId="0" borderId="1" xfId="0" applyNumberFormat="1" applyFont="1" applyBorder="1"/>
    <xf numFmtId="39" fontId="34" fillId="0" borderId="5" xfId="0" applyNumberFormat="1" applyFont="1" applyBorder="1"/>
    <xf numFmtId="173" fontId="34" fillId="0" borderId="6" xfId="0" applyNumberFormat="1" applyFont="1" applyBorder="1"/>
    <xf numFmtId="172" fontId="34" fillId="0" borderId="6" xfId="0" applyNumberFormat="1" applyFont="1" applyFill="1" applyBorder="1" applyAlignment="1">
      <alignment horizontal="right"/>
    </xf>
    <xf numFmtId="44" fontId="34" fillId="0" borderId="6" xfId="0" applyNumberFormat="1" applyFont="1" applyBorder="1"/>
    <xf numFmtId="39" fontId="34" fillId="0" borderId="6" xfId="0" applyNumberFormat="1" applyFont="1" applyBorder="1"/>
    <xf numFmtId="39" fontId="34" fillId="0" borderId="7" xfId="0" applyNumberFormat="1" applyFont="1" applyBorder="1"/>
    <xf numFmtId="0" fontId="11" fillId="6" borderId="0" xfId="0" applyFont="1" applyFill="1"/>
    <xf numFmtId="0" fontId="34" fillId="3" borderId="0" xfId="0" applyFont="1" applyFill="1"/>
    <xf numFmtId="0" fontId="11" fillId="0" borderId="0" xfId="0" applyFont="1" applyFill="1"/>
    <xf numFmtId="0" fontId="34" fillId="3" borderId="1" xfId="0" applyFont="1" applyFill="1" applyBorder="1"/>
    <xf numFmtId="0" fontId="34" fillId="3" borderId="1" xfId="0" quotePrefix="1" applyFont="1" applyFill="1" applyBorder="1" applyAlignment="1">
      <alignment horizontal="left"/>
    </xf>
    <xf numFmtId="0" fontId="34" fillId="3" borderId="1" xfId="0" applyFont="1" applyFill="1" applyBorder="1" applyAlignment="1">
      <alignment horizontal="left"/>
    </xf>
    <xf numFmtId="0" fontId="34" fillId="0" borderId="1" xfId="0" applyFont="1" applyFill="1" applyBorder="1"/>
    <xf numFmtId="2" fontId="34" fillId="0" borderId="1" xfId="0" applyNumberFormat="1" applyFont="1" applyFill="1" applyBorder="1"/>
    <xf numFmtId="2" fontId="11" fillId="0" borderId="0" xfId="0" applyNumberFormat="1" applyFont="1"/>
    <xf numFmtId="0" fontId="34" fillId="0" borderId="0" xfId="0" applyFont="1"/>
    <xf numFmtId="172" fontId="34" fillId="0" borderId="8" xfId="0" applyNumberFormat="1" applyFont="1" applyFill="1" applyBorder="1" applyAlignment="1">
      <alignment horizontal="right"/>
    </xf>
    <xf numFmtId="172" fontId="34" fillId="0" borderId="9" xfId="0" applyNumberFormat="1" applyFont="1" applyFill="1" applyBorder="1" applyAlignment="1">
      <alignment horizontal="right"/>
    </xf>
    <xf numFmtId="172" fontId="34" fillId="0" borderId="10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left"/>
    </xf>
    <xf numFmtId="0" fontId="34" fillId="0" borderId="1" xfId="0" applyFont="1" applyFill="1" applyBorder="1" applyAlignment="1"/>
    <xf numFmtId="43" fontId="34" fillId="0" borderId="1" xfId="0" applyNumberFormat="1" applyFont="1" applyFill="1" applyBorder="1" applyAlignment="1"/>
    <xf numFmtId="0" fontId="34" fillId="0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14" fontId="34" fillId="0" borderId="11" xfId="0" applyNumberFormat="1" applyFont="1" applyFill="1" applyBorder="1" applyAlignment="1">
      <alignment horizontal="center"/>
    </xf>
    <xf numFmtId="0" fontId="34" fillId="0" borderId="2" xfId="0" applyFont="1" applyFill="1" applyBorder="1"/>
    <xf numFmtId="0" fontId="34" fillId="0" borderId="2" xfId="0" applyFont="1" applyFill="1" applyBorder="1" applyAlignment="1">
      <alignment horizontal="center"/>
    </xf>
    <xf numFmtId="44" fontId="37" fillId="0" borderId="12" xfId="1" applyFont="1" applyFill="1" applyBorder="1"/>
    <xf numFmtId="14" fontId="34" fillId="0" borderId="9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44" fontId="37" fillId="0" borderId="5" xfId="1" applyFont="1" applyFill="1" applyBorder="1"/>
    <xf numFmtId="14" fontId="9" fillId="0" borderId="9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44" fontId="9" fillId="0" borderId="5" xfId="1" applyFont="1" applyFill="1" applyBorder="1"/>
    <xf numFmtId="14" fontId="34" fillId="0" borderId="10" xfId="0" applyNumberFormat="1" applyFont="1" applyFill="1" applyBorder="1" applyAlignment="1">
      <alignment horizontal="center"/>
    </xf>
    <xf numFmtId="0" fontId="34" fillId="0" borderId="6" xfId="0" applyFont="1" applyFill="1" applyBorder="1"/>
    <xf numFmtId="0" fontId="34" fillId="0" borderId="6" xfId="0" applyFont="1" applyFill="1" applyBorder="1" applyAlignment="1">
      <alignment horizontal="center"/>
    </xf>
    <xf numFmtId="44" fontId="37" fillId="0" borderId="7" xfId="1" applyFont="1" applyFill="1" applyBorder="1"/>
    <xf numFmtId="0" fontId="34" fillId="4" borderId="13" xfId="0" applyFont="1" applyFill="1" applyBorder="1" applyAlignment="1">
      <alignment horizontal="center"/>
    </xf>
    <xf numFmtId="0" fontId="34" fillId="4" borderId="14" xfId="0" applyFont="1" applyFill="1" applyBorder="1" applyAlignment="1">
      <alignment horizontal="center"/>
    </xf>
    <xf numFmtId="0" fontId="34" fillId="4" borderId="14" xfId="0" applyFont="1" applyFill="1" applyBorder="1"/>
    <xf numFmtId="0" fontId="34" fillId="4" borderId="15" xfId="0" applyFont="1" applyFill="1" applyBorder="1" applyAlignment="1">
      <alignment horizontal="center"/>
    </xf>
    <xf numFmtId="0" fontId="34" fillId="4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4" fillId="7" borderId="0" xfId="0" applyFont="1" applyFill="1" applyAlignment="1">
      <alignment vertical="center" wrapText="1"/>
    </xf>
    <xf numFmtId="0" fontId="11" fillId="7" borderId="0" xfId="0" applyFont="1" applyFill="1"/>
    <xf numFmtId="0" fontId="27" fillId="0" borderId="1" xfId="0" applyFont="1" applyBorder="1"/>
    <xf numFmtId="0" fontId="34" fillId="7" borderId="1" xfId="0" applyFont="1" applyFill="1" applyBorder="1" applyAlignment="1">
      <alignment wrapText="1"/>
    </xf>
    <xf numFmtId="0" fontId="27" fillId="0" borderId="1" xfId="0" applyFont="1" applyBorder="1" applyAlignment="1">
      <alignment horizontal="left"/>
    </xf>
    <xf numFmtId="8" fontId="27" fillId="0" borderId="1" xfId="0" applyNumberFormat="1" applyFont="1" applyBorder="1"/>
    <xf numFmtId="44" fontId="27" fillId="0" borderId="1" xfId="0" applyNumberFormat="1" applyFont="1" applyBorder="1"/>
    <xf numFmtId="0" fontId="27" fillId="0" borderId="0" xfId="0" applyFont="1"/>
    <xf numFmtId="0" fontId="11" fillId="0" borderId="1" xfId="0" applyFont="1" applyBorder="1"/>
    <xf numFmtId="0" fontId="27" fillId="0" borderId="0" xfId="0" applyFont="1" applyBorder="1" applyAlignment="1"/>
    <xf numFmtId="0" fontId="27" fillId="0" borderId="9" xfId="0" applyFont="1" applyBorder="1" applyAlignment="1"/>
    <xf numFmtId="0" fontId="27" fillId="0" borderId="1" xfId="0" applyFont="1" applyBorder="1" applyAlignment="1"/>
    <xf numFmtId="0" fontId="27" fillId="0" borderId="1" xfId="0" applyFont="1" applyBorder="1" applyAlignment="1">
      <alignment horizontal="right"/>
    </xf>
    <xf numFmtId="44" fontId="27" fillId="0" borderId="1" xfId="0" applyNumberFormat="1" applyFont="1" applyBorder="1" applyAlignment="1">
      <alignment horizontal="left"/>
    </xf>
    <xf numFmtId="44" fontId="27" fillId="0" borderId="5" xfId="0" applyNumberFormat="1" applyFont="1" applyBorder="1" applyAlignment="1">
      <alignment horizontal="left"/>
    </xf>
    <xf numFmtId="0" fontId="27" fillId="0" borderId="10" xfId="0" applyFont="1" applyBorder="1" applyAlignment="1"/>
    <xf numFmtId="0" fontId="27" fillId="0" borderId="6" xfId="0" applyFont="1" applyBorder="1" applyAlignment="1"/>
    <xf numFmtId="0" fontId="27" fillId="0" borderId="6" xfId="0" applyFont="1" applyBorder="1" applyAlignment="1">
      <alignment horizontal="right"/>
    </xf>
    <xf numFmtId="44" fontId="27" fillId="0" borderId="6" xfId="0" applyNumberFormat="1" applyFont="1" applyBorder="1" applyAlignment="1">
      <alignment horizontal="left"/>
    </xf>
    <xf numFmtId="44" fontId="27" fillId="0" borderId="7" xfId="0" applyNumberFormat="1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 applyBorder="1" applyAlignment="1"/>
    <xf numFmtId="0" fontId="34" fillId="0" borderId="1" xfId="0" applyFont="1" applyBorder="1"/>
    <xf numFmtId="0" fontId="34" fillId="0" borderId="9" xfId="0" applyFont="1" applyBorder="1"/>
    <xf numFmtId="0" fontId="34" fillId="0" borderId="5" xfId="0" applyFont="1" applyBorder="1"/>
    <xf numFmtId="0" fontId="34" fillId="0" borderId="10" xfId="0" applyFont="1" applyBorder="1"/>
    <xf numFmtId="0" fontId="34" fillId="0" borderId="6" xfId="0" applyFont="1" applyBorder="1"/>
    <xf numFmtId="0" fontId="34" fillId="0" borderId="7" xfId="0" applyFont="1" applyBorder="1"/>
    <xf numFmtId="0" fontId="27" fillId="8" borderId="0" xfId="0" applyFont="1" applyFill="1"/>
    <xf numFmtId="0" fontId="11" fillId="8" borderId="0" xfId="0" applyFont="1" applyFill="1"/>
    <xf numFmtId="0" fontId="0" fillId="8" borderId="0" xfId="0" applyFill="1"/>
    <xf numFmtId="0" fontId="34" fillId="8" borderId="1" xfId="0" applyFont="1" applyFill="1" applyBorder="1" applyAlignment="1">
      <alignment wrapText="1"/>
    </xf>
    <xf numFmtId="0" fontId="34" fillId="8" borderId="8" xfId="0" applyFont="1" applyFill="1" applyBorder="1" applyAlignment="1">
      <alignment wrapText="1"/>
    </xf>
    <xf numFmtId="0" fontId="34" fillId="8" borderId="3" xfId="0" applyFont="1" applyFill="1" applyBorder="1" applyAlignment="1">
      <alignment wrapText="1"/>
    </xf>
    <xf numFmtId="0" fontId="34" fillId="8" borderId="4" xfId="0" applyFont="1" applyFill="1" applyBorder="1" applyAlignment="1">
      <alignment wrapText="1"/>
    </xf>
    <xf numFmtId="0" fontId="27" fillId="2" borderId="0" xfId="0" applyFont="1" applyFill="1" applyBorder="1" applyAlignment="1"/>
    <xf numFmtId="0" fontId="11" fillId="2" borderId="0" xfId="0" applyFont="1" applyFill="1" applyAlignment="1"/>
    <xf numFmtId="0" fontId="27" fillId="2" borderId="8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vertical="center" wrapText="1" shrinkToFit="1"/>
    </xf>
    <xf numFmtId="0" fontId="27" fillId="2" borderId="16" xfId="0" applyFont="1" applyFill="1" applyBorder="1" applyAlignment="1">
      <alignment vertical="center" wrapText="1"/>
    </xf>
    <xf numFmtId="0" fontId="27" fillId="0" borderId="9" xfId="0" applyFont="1" applyFill="1" applyBorder="1" applyAlignment="1"/>
    <xf numFmtId="0" fontId="27" fillId="0" borderId="1" xfId="0" applyFont="1" applyFill="1" applyBorder="1" applyAlignment="1">
      <alignment horizontal="left"/>
    </xf>
    <xf numFmtId="174" fontId="27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/>
    </xf>
    <xf numFmtId="173" fontId="27" fillId="0" borderId="5" xfId="0" applyNumberFormat="1" applyFont="1" applyFill="1" applyBorder="1" applyAlignment="1">
      <alignment horizontal="center"/>
    </xf>
    <xf numFmtId="0" fontId="27" fillId="0" borderId="10" xfId="0" applyFont="1" applyFill="1" applyBorder="1" applyAlignment="1"/>
    <xf numFmtId="0" fontId="27" fillId="0" borderId="6" xfId="0" applyFont="1" applyFill="1" applyBorder="1" applyAlignment="1">
      <alignment horizontal="left"/>
    </xf>
    <xf numFmtId="174" fontId="27" fillId="0" borderId="6" xfId="0" applyNumberFormat="1" applyFont="1" applyFill="1" applyBorder="1" applyAlignment="1">
      <alignment horizontal="center"/>
    </xf>
    <xf numFmtId="0" fontId="27" fillId="0" borderId="6" xfId="0" applyNumberFormat="1" applyFont="1" applyFill="1" applyBorder="1" applyAlignment="1">
      <alignment horizontal="center"/>
    </xf>
    <xf numFmtId="173" fontId="27" fillId="0" borderId="7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34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34" fillId="2" borderId="20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34" fillId="2" borderId="23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29" fillId="4" borderId="0" xfId="0" applyFont="1" applyFill="1"/>
    <xf numFmtId="0" fontId="27" fillId="4" borderId="0" xfId="0" applyFont="1" applyFill="1" applyBorder="1" applyAlignment="1">
      <alignment horizontal="left"/>
    </xf>
    <xf numFmtId="0" fontId="27" fillId="4" borderId="0" xfId="0" applyFont="1" applyFill="1"/>
    <xf numFmtId="0" fontId="27" fillId="4" borderId="0" xfId="0" applyFont="1" applyFill="1" applyBorder="1" applyAlignment="1"/>
    <xf numFmtId="0" fontId="27" fillId="4" borderId="8" xfId="0" applyFont="1" applyFill="1" applyBorder="1" applyAlignment="1">
      <alignment wrapText="1"/>
    </xf>
    <xf numFmtId="0" fontId="27" fillId="4" borderId="3" xfId="0" applyFont="1" applyFill="1" applyBorder="1" applyAlignment="1">
      <alignment wrapText="1"/>
    </xf>
    <xf numFmtId="0" fontId="27" fillId="4" borderId="3" xfId="0" applyFont="1" applyFill="1" applyBorder="1" applyAlignment="1">
      <alignment textRotation="90" wrapText="1"/>
    </xf>
    <xf numFmtId="44" fontId="27" fillId="4" borderId="3" xfId="0" applyNumberFormat="1" applyFont="1" applyFill="1" applyBorder="1" applyAlignment="1">
      <alignment horizontal="left" wrapText="1"/>
    </xf>
    <xf numFmtId="44" fontId="27" fillId="4" borderId="4" xfId="0" applyNumberFormat="1" applyFont="1" applyFill="1" applyBorder="1" applyAlignment="1">
      <alignment horizontal="left" wrapText="1"/>
    </xf>
    <xf numFmtId="0" fontId="34" fillId="9" borderId="0" xfId="0" applyFont="1" applyFill="1"/>
    <xf numFmtId="0" fontId="11" fillId="9" borderId="0" xfId="0" applyFont="1" applyFill="1"/>
    <xf numFmtId="0" fontId="9" fillId="9" borderId="0" xfId="0" applyFont="1" applyFill="1"/>
    <xf numFmtId="0" fontId="34" fillId="9" borderId="1" xfId="0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center" vertical="center" wrapText="1"/>
    </xf>
    <xf numFmtId="0" fontId="34" fillId="11" borderId="0" xfId="0" applyFont="1" applyFill="1"/>
    <xf numFmtId="0" fontId="11" fillId="11" borderId="0" xfId="0" applyFont="1" applyFill="1"/>
    <xf numFmtId="172" fontId="36" fillId="12" borderId="13" xfId="0" applyNumberFormat="1" applyFont="1" applyFill="1" applyBorder="1" applyAlignment="1">
      <alignment horizontal="center"/>
    </xf>
    <xf numFmtId="172" fontId="36" fillId="12" borderId="14" xfId="0" applyNumberFormat="1" applyFont="1" applyFill="1" applyBorder="1" applyAlignment="1">
      <alignment horizontal="center" wrapText="1"/>
    </xf>
    <xf numFmtId="172" fontId="36" fillId="12" borderId="15" xfId="0" applyNumberFormat="1" applyFont="1" applyFill="1" applyBorder="1" applyAlignment="1">
      <alignment horizontal="center" wrapText="1"/>
    </xf>
    <xf numFmtId="172" fontId="36" fillId="12" borderId="26" xfId="0" applyNumberFormat="1" applyFont="1" applyFill="1" applyBorder="1" applyAlignment="1">
      <alignment horizontal="center"/>
    </xf>
    <xf numFmtId="172" fontId="36" fillId="12" borderId="26" xfId="0" applyNumberFormat="1" applyFont="1" applyFill="1" applyBorder="1" applyAlignment="1">
      <alignment horizontal="center" wrapText="1"/>
    </xf>
    <xf numFmtId="0" fontId="28" fillId="8" borderId="0" xfId="0" applyFont="1" applyFill="1"/>
    <xf numFmtId="0" fontId="29" fillId="8" borderId="1" xfId="0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left"/>
    </xf>
    <xf numFmtId="0" fontId="29" fillId="8" borderId="1" xfId="0" applyFont="1" applyFill="1" applyBorder="1" applyAlignment="1">
      <alignment wrapText="1"/>
    </xf>
    <xf numFmtId="0" fontId="30" fillId="8" borderId="0" xfId="0" applyFont="1" applyFill="1" applyBorder="1" applyAlignment="1">
      <alignment horizontal="left"/>
    </xf>
    <xf numFmtId="0" fontId="20" fillId="8" borderId="0" xfId="0" applyNumberFormat="1" applyFont="1" applyFill="1" applyBorder="1" applyAlignment="1"/>
    <xf numFmtId="44" fontId="20" fillId="8" borderId="0" xfId="0" applyNumberFormat="1" applyFont="1" applyFill="1" applyBorder="1"/>
    <xf numFmtId="0" fontId="20" fillId="8" borderId="0" xfId="0" applyFont="1" applyFill="1" applyAlignment="1">
      <alignment horizontal="center"/>
    </xf>
    <xf numFmtId="0" fontId="28" fillId="8" borderId="0" xfId="0" applyFont="1" applyFill="1" applyAlignment="1">
      <alignment horizontal="center"/>
    </xf>
    <xf numFmtId="0" fontId="34" fillId="6" borderId="0" xfId="0" applyFont="1" applyFill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7" borderId="0" xfId="0" applyFont="1" applyFill="1" applyAlignment="1">
      <alignment horizontal="center" vertical="center" wrapText="1"/>
    </xf>
    <xf numFmtId="0" fontId="9" fillId="7" borderId="0" xfId="0" applyFont="1" applyFill="1" applyAlignment="1"/>
    <xf numFmtId="0" fontId="11" fillId="7" borderId="0" xfId="0" applyFont="1" applyFill="1" applyAlignment="1"/>
    <xf numFmtId="0" fontId="9" fillId="0" borderId="0" xfId="0" applyFont="1" applyBorder="1" applyAlignment="1"/>
    <xf numFmtId="0" fontId="11" fillId="0" borderId="0" xfId="0" applyFont="1" applyBorder="1" applyAlignment="1"/>
  </cellXfs>
  <cellStyles count="2">
    <cellStyle name="Normalny" xfId="0" builtinId="0"/>
    <cellStyle name="Walutowy" xfId="1" builtin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73</xdr:row>
      <xdr:rowOff>85725</xdr:rowOff>
    </xdr:from>
    <xdr:to>
      <xdr:col>8</xdr:col>
      <xdr:colOff>342900</xdr:colOff>
      <xdr:row>73</xdr:row>
      <xdr:rowOff>85725</xdr:rowOff>
    </xdr:to>
    <xdr:sp macro="" textlink="">
      <xdr:nvSpPr>
        <xdr:cNvPr id="8194" name="Line 1"/>
        <xdr:cNvSpPr>
          <a:spLocks noChangeShapeType="1"/>
        </xdr:cNvSpPr>
      </xdr:nvSpPr>
      <xdr:spPr bwMode="auto">
        <a:xfrm>
          <a:off x="238125" y="14354175"/>
          <a:ext cx="623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"/>
  <sheetViews>
    <sheetView workbookViewId="0"/>
  </sheetViews>
  <sheetFormatPr defaultRowHeight="15"/>
  <sheetData>
    <row r="5" spans="2:2" ht="30">
      <c r="B5" s="31" t="s">
        <v>409</v>
      </c>
    </row>
  </sheetData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5:M27"/>
  <sheetViews>
    <sheetView workbookViewId="0"/>
  </sheetViews>
  <sheetFormatPr defaultRowHeight="15"/>
  <cols>
    <col min="1" max="1" width="2.77734375" customWidth="1"/>
    <col min="2" max="2" width="4.44140625" customWidth="1"/>
    <col min="4" max="4" width="4.77734375" customWidth="1"/>
    <col min="5" max="5" width="5" customWidth="1"/>
    <col min="6" max="6" width="3.88671875" customWidth="1"/>
    <col min="7" max="7" width="4.109375" customWidth="1"/>
    <col min="8" max="8" width="4" customWidth="1"/>
    <col min="9" max="9" width="4.109375" customWidth="1"/>
    <col min="10" max="10" width="9" customWidth="1"/>
    <col min="12" max="12" width="10.77734375" bestFit="1" customWidth="1"/>
    <col min="13" max="13" width="10.33203125" bestFit="1" customWidth="1"/>
  </cols>
  <sheetData>
    <row r="5" spans="2:13">
      <c r="B5" s="175" t="s">
        <v>426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13">
      <c r="B6" s="175"/>
      <c r="C6" s="175" t="s">
        <v>427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13">
      <c r="B7" s="175" t="s">
        <v>428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13">
      <c r="B8" s="175"/>
      <c r="C8" s="175" t="s">
        <v>429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>
      <c r="B9" s="175" t="s">
        <v>287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3">
      <c r="B10" s="175" t="s">
        <v>288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>
      <c r="B11" s="175" t="s">
        <v>430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>
      <c r="B12" s="175"/>
      <c r="C12" s="175" t="s">
        <v>431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4" spans="2:13">
      <c r="B14" s="176" t="s">
        <v>289</v>
      </c>
      <c r="C14" s="177"/>
      <c r="D14" s="176"/>
      <c r="E14" s="176"/>
      <c r="F14" s="176"/>
      <c r="G14" s="176"/>
      <c r="H14" s="176"/>
      <c r="I14" s="176"/>
      <c r="J14" s="176"/>
      <c r="K14" s="176"/>
      <c r="L14" s="178"/>
      <c r="M14" s="178"/>
    </row>
    <row r="15" spans="2:13" ht="15.75" thickBo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2:13" ht="76.5">
      <c r="B16" s="179" t="s">
        <v>102</v>
      </c>
      <c r="C16" s="180" t="s">
        <v>290</v>
      </c>
      <c r="D16" s="181" t="s">
        <v>291</v>
      </c>
      <c r="E16" s="181" t="s">
        <v>292</v>
      </c>
      <c r="F16" s="181" t="s">
        <v>293</v>
      </c>
      <c r="G16" s="181" t="s">
        <v>294</v>
      </c>
      <c r="H16" s="181" t="s">
        <v>295</v>
      </c>
      <c r="I16" s="181" t="s">
        <v>296</v>
      </c>
      <c r="J16" s="182" t="s">
        <v>297</v>
      </c>
      <c r="K16" s="182" t="s">
        <v>298</v>
      </c>
      <c r="L16" s="182" t="s">
        <v>299</v>
      </c>
      <c r="M16" s="183" t="s">
        <v>300</v>
      </c>
    </row>
    <row r="17" spans="2:13">
      <c r="B17" s="118">
        <v>1</v>
      </c>
      <c r="C17" s="119" t="s">
        <v>301</v>
      </c>
      <c r="D17" s="119">
        <v>100</v>
      </c>
      <c r="E17" s="119">
        <v>125</v>
      </c>
      <c r="F17" s="119">
        <v>150</v>
      </c>
      <c r="G17" s="119">
        <v>110</v>
      </c>
      <c r="H17" s="119">
        <v>160</v>
      </c>
      <c r="I17" s="120">
        <v>195</v>
      </c>
      <c r="J17" s="121">
        <v>1600</v>
      </c>
      <c r="K17" s="121">
        <v>2100</v>
      </c>
      <c r="L17" s="121">
        <v>1350</v>
      </c>
      <c r="M17" s="122">
        <v>1550</v>
      </c>
    </row>
    <row r="18" spans="2:13">
      <c r="B18" s="118">
        <v>2</v>
      </c>
      <c r="C18" s="119" t="s">
        <v>302</v>
      </c>
      <c r="D18" s="119">
        <v>200</v>
      </c>
      <c r="E18" s="119">
        <v>260</v>
      </c>
      <c r="F18" s="119">
        <v>320</v>
      </c>
      <c r="G18" s="119">
        <v>50</v>
      </c>
      <c r="H18" s="119">
        <v>45</v>
      </c>
      <c r="I18" s="120">
        <v>65</v>
      </c>
      <c r="J18" s="121">
        <v>1050</v>
      </c>
      <c r="K18" s="121">
        <v>950</v>
      </c>
      <c r="L18" s="121">
        <v>800</v>
      </c>
      <c r="M18" s="122">
        <v>700</v>
      </c>
    </row>
    <row r="19" spans="2:13">
      <c r="B19" s="118">
        <v>3</v>
      </c>
      <c r="C19" s="119" t="s">
        <v>303</v>
      </c>
      <c r="D19" s="119">
        <v>300</v>
      </c>
      <c r="E19" s="119">
        <v>350</v>
      </c>
      <c r="F19" s="119">
        <v>400</v>
      </c>
      <c r="G19" s="119">
        <v>450</v>
      </c>
      <c r="H19" s="119">
        <v>500</v>
      </c>
      <c r="I19" s="120">
        <v>600</v>
      </c>
      <c r="J19" s="121">
        <v>2800</v>
      </c>
      <c r="K19" s="121">
        <v>3200</v>
      </c>
      <c r="L19" s="121">
        <v>2250</v>
      </c>
      <c r="M19" s="122">
        <v>2750</v>
      </c>
    </row>
    <row r="20" spans="2:13" ht="15.75" thickBot="1">
      <c r="B20" s="123">
        <v>4</v>
      </c>
      <c r="C20" s="124" t="s">
        <v>304</v>
      </c>
      <c r="D20" s="124">
        <v>120</v>
      </c>
      <c r="E20" s="124">
        <v>140</v>
      </c>
      <c r="F20" s="124">
        <v>100</v>
      </c>
      <c r="G20" s="124">
        <v>80</v>
      </c>
      <c r="H20" s="124">
        <v>40</v>
      </c>
      <c r="I20" s="125">
        <v>20</v>
      </c>
      <c r="J20" s="126">
        <v>3100</v>
      </c>
      <c r="K20" s="126">
        <v>2500</v>
      </c>
      <c r="L20" s="126">
        <v>2400</v>
      </c>
      <c r="M20" s="127">
        <v>2100</v>
      </c>
    </row>
    <row r="21" spans="2:13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2:13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2:13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2:13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2:13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2:13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2:13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</sheetData>
  <phoneticPr fontId="7" type="noConversion"/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M30"/>
  <sheetViews>
    <sheetView tabSelected="1" workbookViewId="0"/>
  </sheetViews>
  <sheetFormatPr defaultRowHeight="15"/>
  <cols>
    <col min="1" max="1" width="2.77734375" customWidth="1"/>
    <col min="2" max="2" width="10.44140625" customWidth="1"/>
    <col min="3" max="3" width="5.77734375" customWidth="1"/>
    <col min="4" max="4" width="6.21875" customWidth="1"/>
    <col min="5" max="5" width="5.77734375" customWidth="1"/>
    <col min="6" max="6" width="5" customWidth="1"/>
    <col min="7" max="7" width="6" customWidth="1"/>
    <col min="8" max="8" width="5.6640625" customWidth="1"/>
    <col min="9" max="9" width="5.5546875" customWidth="1"/>
    <col min="10" max="11" width="6.33203125" customWidth="1"/>
  </cols>
  <sheetData>
    <row r="5" spans="2:13">
      <c r="B5" s="139" t="s">
        <v>118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1"/>
    </row>
    <row r="6" spans="2:13">
      <c r="B6" s="139" t="s">
        <v>119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41"/>
    </row>
    <row r="7" spans="2:13">
      <c r="B7" s="139" t="s">
        <v>120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M7" s="141"/>
    </row>
    <row r="8" spans="2:13">
      <c r="B8" s="139" t="s">
        <v>121</v>
      </c>
      <c r="C8" s="140"/>
      <c r="D8" s="140"/>
      <c r="E8" s="140"/>
      <c r="F8" s="140"/>
      <c r="G8" s="140"/>
      <c r="H8" s="140"/>
      <c r="I8" s="140"/>
      <c r="J8" s="140"/>
      <c r="K8" s="140"/>
      <c r="L8" s="141"/>
      <c r="M8" s="141"/>
    </row>
    <row r="9" spans="2:13">
      <c r="B9" s="139" t="s">
        <v>122</v>
      </c>
      <c r="C9" s="140"/>
      <c r="D9" s="140"/>
      <c r="E9" s="140"/>
      <c r="F9" s="140"/>
      <c r="G9" s="140"/>
      <c r="H9" s="140"/>
      <c r="I9" s="140"/>
      <c r="J9" s="140"/>
      <c r="K9" s="140"/>
      <c r="L9" s="141"/>
      <c r="M9" s="141"/>
    </row>
    <row r="10" spans="2:13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3">
      <c r="B11" s="131" t="s">
        <v>123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5"/>
    </row>
    <row r="12" spans="2:13">
      <c r="B12" s="128"/>
      <c r="C12" s="128"/>
      <c r="D12" s="128"/>
      <c r="E12" s="128"/>
      <c r="F12" s="128"/>
      <c r="G12" s="211"/>
      <c r="H12" s="212"/>
      <c r="I12" s="129"/>
      <c r="J12" s="211"/>
      <c r="K12" s="211"/>
      <c r="L12" s="15"/>
    </row>
    <row r="13" spans="2:13">
      <c r="B13" s="128"/>
      <c r="C13" s="128"/>
      <c r="D13" s="128"/>
      <c r="E13" s="128"/>
      <c r="F13" s="128"/>
      <c r="G13" s="132"/>
      <c r="H13" s="129"/>
      <c r="I13" s="129"/>
      <c r="J13" s="132"/>
      <c r="K13" s="132"/>
      <c r="L13" s="15"/>
    </row>
    <row r="14" spans="2:13" ht="38.25">
      <c r="B14" s="142" t="s">
        <v>124</v>
      </c>
      <c r="C14" s="142" t="s">
        <v>125</v>
      </c>
      <c r="D14" s="142" t="s">
        <v>126</v>
      </c>
      <c r="E14" s="142" t="s">
        <v>127</v>
      </c>
      <c r="F14" s="142" t="s">
        <v>128</v>
      </c>
      <c r="G14" s="142" t="s">
        <v>129</v>
      </c>
      <c r="H14" s="142" t="s">
        <v>130</v>
      </c>
      <c r="I14" s="142" t="s">
        <v>131</v>
      </c>
      <c r="J14" s="142" t="s">
        <v>132</v>
      </c>
      <c r="K14" s="142" t="s">
        <v>133</v>
      </c>
    </row>
    <row r="15" spans="2:13">
      <c r="B15" s="133" t="s">
        <v>134</v>
      </c>
      <c r="C15" s="133">
        <v>5</v>
      </c>
      <c r="D15" s="133">
        <v>11</v>
      </c>
      <c r="E15" s="133">
        <v>46</v>
      </c>
      <c r="F15" s="133">
        <v>6</v>
      </c>
      <c r="G15" s="133">
        <v>13</v>
      </c>
      <c r="H15" s="133">
        <v>40</v>
      </c>
      <c r="I15" s="133">
        <v>5</v>
      </c>
      <c r="J15" s="133">
        <v>13</v>
      </c>
      <c r="K15" s="130">
        <v>40</v>
      </c>
    </row>
    <row r="16" spans="2:13">
      <c r="B16" s="133" t="s">
        <v>135</v>
      </c>
      <c r="C16" s="133">
        <v>9</v>
      </c>
      <c r="D16" s="133">
        <v>17</v>
      </c>
      <c r="E16" s="133">
        <v>37</v>
      </c>
      <c r="F16" s="133">
        <v>8</v>
      </c>
      <c r="G16" s="133">
        <v>18</v>
      </c>
      <c r="H16" s="133">
        <v>35</v>
      </c>
      <c r="I16" s="133">
        <v>4</v>
      </c>
      <c r="J16" s="133">
        <v>17</v>
      </c>
      <c r="K16" s="130">
        <v>32</v>
      </c>
    </row>
    <row r="17" spans="2:11">
      <c r="B17" s="133" t="s">
        <v>136</v>
      </c>
      <c r="C17" s="133">
        <v>4</v>
      </c>
      <c r="D17" s="133">
        <v>13</v>
      </c>
      <c r="E17" s="133">
        <v>43</v>
      </c>
      <c r="F17" s="133">
        <v>6</v>
      </c>
      <c r="G17" s="133">
        <v>14</v>
      </c>
      <c r="H17" s="133">
        <v>40</v>
      </c>
      <c r="I17" s="133">
        <v>6</v>
      </c>
      <c r="J17" s="133">
        <v>12</v>
      </c>
      <c r="K17" s="130">
        <v>39</v>
      </c>
    </row>
    <row r="18" spans="2:11">
      <c r="B18" s="133" t="s">
        <v>137</v>
      </c>
      <c r="C18" s="133">
        <v>6</v>
      </c>
      <c r="D18" s="133">
        <v>15</v>
      </c>
      <c r="E18" s="133">
        <v>31</v>
      </c>
      <c r="F18" s="133">
        <v>4</v>
      </c>
      <c r="G18" s="133">
        <v>15</v>
      </c>
      <c r="H18" s="133">
        <v>30</v>
      </c>
      <c r="I18" s="133">
        <v>4</v>
      </c>
      <c r="J18" s="133">
        <v>14</v>
      </c>
      <c r="K18" s="130">
        <v>30</v>
      </c>
    </row>
    <row r="19" spans="2:11">
      <c r="B19" s="133" t="s">
        <v>138</v>
      </c>
      <c r="C19" s="133">
        <v>3</v>
      </c>
      <c r="D19" s="133">
        <v>12</v>
      </c>
      <c r="E19" s="133">
        <v>32</v>
      </c>
      <c r="F19" s="133">
        <v>5</v>
      </c>
      <c r="G19" s="133">
        <v>13</v>
      </c>
      <c r="H19" s="133">
        <v>30</v>
      </c>
      <c r="I19" s="133">
        <v>2</v>
      </c>
      <c r="J19" s="133">
        <v>16</v>
      </c>
      <c r="K19" s="130">
        <v>29</v>
      </c>
    </row>
    <row r="20" spans="2:11"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2:11">
      <c r="B21" s="131" t="s">
        <v>139</v>
      </c>
      <c r="C21" s="14"/>
      <c r="D21" s="14"/>
      <c r="E21" s="14"/>
      <c r="F21" s="14"/>
      <c r="G21" s="8"/>
      <c r="H21" s="8"/>
      <c r="I21" s="8"/>
      <c r="J21" s="8"/>
      <c r="K21" s="8"/>
    </row>
    <row r="22" spans="2:11" ht="15.75" thickBot="1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1" ht="63.75">
      <c r="B23" s="143" t="s">
        <v>124</v>
      </c>
      <c r="C23" s="144" t="s">
        <v>140</v>
      </c>
      <c r="D23" s="144" t="s">
        <v>141</v>
      </c>
      <c r="E23" s="144" t="s">
        <v>142</v>
      </c>
      <c r="F23" s="144" t="s">
        <v>143</v>
      </c>
      <c r="G23" s="144" t="s">
        <v>144</v>
      </c>
      <c r="H23" s="144" t="s">
        <v>145</v>
      </c>
      <c r="I23" s="144" t="s">
        <v>146</v>
      </c>
      <c r="J23" s="144" t="s">
        <v>147</v>
      </c>
      <c r="K23" s="145" t="s">
        <v>148</v>
      </c>
    </row>
    <row r="24" spans="2:11">
      <c r="B24" s="134" t="s">
        <v>134</v>
      </c>
      <c r="C24" s="133">
        <v>1300</v>
      </c>
      <c r="D24" s="133">
        <v>150000</v>
      </c>
      <c r="E24" s="133">
        <v>46000</v>
      </c>
      <c r="F24" s="133">
        <v>1200</v>
      </c>
      <c r="G24" s="133">
        <v>130000</v>
      </c>
      <c r="H24" s="133">
        <v>40000</v>
      </c>
      <c r="I24" s="133">
        <v>1300</v>
      </c>
      <c r="J24" s="133">
        <v>130000</v>
      </c>
      <c r="K24" s="135">
        <v>40000</v>
      </c>
    </row>
    <row r="25" spans="2:11">
      <c r="B25" s="134" t="s">
        <v>135</v>
      </c>
      <c r="C25" s="133">
        <v>900</v>
      </c>
      <c r="D25" s="133">
        <v>170000</v>
      </c>
      <c r="E25" s="133">
        <v>37000</v>
      </c>
      <c r="F25" s="133">
        <v>850</v>
      </c>
      <c r="G25" s="133">
        <v>180000</v>
      </c>
      <c r="H25" s="133">
        <v>35000</v>
      </c>
      <c r="I25" s="133">
        <v>900</v>
      </c>
      <c r="J25" s="133">
        <v>170000</v>
      </c>
      <c r="K25" s="135">
        <v>32000</v>
      </c>
    </row>
    <row r="26" spans="2:11">
      <c r="B26" s="134" t="s">
        <v>136</v>
      </c>
      <c r="C26" s="133">
        <v>1100</v>
      </c>
      <c r="D26" s="133">
        <v>130000</v>
      </c>
      <c r="E26" s="133">
        <v>43000</v>
      </c>
      <c r="F26" s="133">
        <v>1000</v>
      </c>
      <c r="G26" s="133">
        <v>140000</v>
      </c>
      <c r="H26" s="133">
        <v>40000</v>
      </c>
      <c r="I26" s="133">
        <v>1050</v>
      </c>
      <c r="J26" s="133">
        <v>120000</v>
      </c>
      <c r="K26" s="135">
        <v>39000</v>
      </c>
    </row>
    <row r="27" spans="2:11">
      <c r="B27" s="134" t="s">
        <v>137</v>
      </c>
      <c r="C27" s="133">
        <v>1000</v>
      </c>
      <c r="D27" s="133">
        <v>140000</v>
      </c>
      <c r="E27" s="133">
        <v>31000</v>
      </c>
      <c r="F27" s="133">
        <v>900</v>
      </c>
      <c r="G27" s="133">
        <v>150000</v>
      </c>
      <c r="H27" s="133">
        <v>30000</v>
      </c>
      <c r="I27" s="133">
        <v>1050</v>
      </c>
      <c r="J27" s="133">
        <v>140000</v>
      </c>
      <c r="K27" s="135">
        <v>30000</v>
      </c>
    </row>
    <row r="28" spans="2:11" ht="15.75" thickBot="1">
      <c r="B28" s="136" t="s">
        <v>138</v>
      </c>
      <c r="C28" s="137">
        <v>1200</v>
      </c>
      <c r="D28" s="137">
        <v>125000</v>
      </c>
      <c r="E28" s="137">
        <v>32000</v>
      </c>
      <c r="F28" s="137">
        <v>1100</v>
      </c>
      <c r="G28" s="137">
        <v>130000</v>
      </c>
      <c r="H28" s="137">
        <v>30000</v>
      </c>
      <c r="I28" s="137">
        <v>1000</v>
      </c>
      <c r="J28" s="137">
        <v>160000</v>
      </c>
      <c r="K28" s="138">
        <v>29000</v>
      </c>
    </row>
    <row r="29" spans="2:11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2:11"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mergeCells count="2">
    <mergeCell ref="G12:H12"/>
    <mergeCell ref="J12:K12"/>
  </mergeCells>
  <phoneticPr fontId="7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>
      <selection activeCell="F1" sqref="F1"/>
    </sheetView>
  </sheetViews>
  <sheetFormatPr defaultRowHeight="15"/>
  <cols>
    <col min="4" max="4" width="9.33203125" bestFit="1" customWidth="1"/>
  </cols>
  <sheetData>
    <row r="1" spans="1:1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5.5">
      <c r="A3" s="19"/>
      <c r="B3" s="20" t="s">
        <v>361</v>
      </c>
      <c r="C3" s="19"/>
      <c r="D3" s="19"/>
      <c r="E3" s="19"/>
      <c r="F3" s="19"/>
      <c r="G3" s="19"/>
      <c r="H3" s="19"/>
      <c r="I3" s="19"/>
      <c r="J3" s="19"/>
      <c r="K3" s="19"/>
    </row>
    <row r="4" spans="1:1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19"/>
      <c r="B5" s="19" t="s">
        <v>362</v>
      </c>
      <c r="C5" s="19"/>
      <c r="D5" s="19"/>
      <c r="E5" s="19"/>
      <c r="F5" s="19"/>
      <c r="G5" s="19"/>
      <c r="H5" s="19"/>
      <c r="I5" s="19"/>
      <c r="J5" s="19"/>
      <c r="K5" s="19"/>
    </row>
    <row r="6" spans="1:1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19"/>
      <c r="B7" s="21" t="s">
        <v>363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5.75">
      <c r="A8" s="19"/>
      <c r="B8" s="21"/>
      <c r="C8" s="19"/>
      <c r="D8" s="19"/>
      <c r="E8" s="19"/>
      <c r="F8" s="19"/>
      <c r="G8" s="19"/>
      <c r="H8" s="19"/>
      <c r="I8" s="19"/>
      <c r="J8" s="19"/>
      <c r="K8" s="19"/>
    </row>
    <row r="9" spans="1:11">
      <c r="A9" s="19"/>
      <c r="B9" s="22" t="s">
        <v>366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>
      <c r="A10" s="19"/>
      <c r="B10" s="23" t="s">
        <v>368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>
      <c r="A11" s="19"/>
      <c r="B11" s="19" t="s">
        <v>367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>
      <c r="A13" s="19"/>
      <c r="B13" s="23" t="s">
        <v>402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1:11">
      <c r="A14" s="19"/>
      <c r="B14" s="30" t="s">
        <v>403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20.25">
      <c r="A18" s="19"/>
      <c r="B18" s="24" t="s">
        <v>404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0.25">
      <c r="A19" s="19"/>
      <c r="B19" s="24"/>
      <c r="C19" s="19"/>
      <c r="D19" s="19"/>
      <c r="E19" s="19"/>
      <c r="F19" s="19"/>
      <c r="G19" s="19"/>
      <c r="H19" s="19"/>
      <c r="I19" s="19"/>
      <c r="J19" s="19"/>
      <c r="K19" s="19"/>
    </row>
    <row r="20" spans="1:11">
      <c r="A20" s="19"/>
      <c r="B20" s="19" t="s">
        <v>418</v>
      </c>
      <c r="C20" s="19" t="s">
        <v>419</v>
      </c>
      <c r="D20" s="19"/>
      <c r="E20" s="19"/>
      <c r="F20" s="19"/>
      <c r="G20" s="19"/>
      <c r="H20" s="19"/>
      <c r="I20" s="19"/>
      <c r="J20" s="19"/>
      <c r="K20" s="19"/>
    </row>
    <row r="21" spans="1:11">
      <c r="A21" s="19"/>
      <c r="B21" s="19" t="s">
        <v>350</v>
      </c>
      <c r="C21" s="19" t="b">
        <v>1</v>
      </c>
      <c r="D21" s="19"/>
      <c r="E21" s="19"/>
      <c r="F21" s="19"/>
      <c r="G21" s="19"/>
      <c r="H21" s="19"/>
      <c r="I21" s="19"/>
      <c r="J21" s="19"/>
      <c r="K21" s="19"/>
    </row>
    <row r="22" spans="1:1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>
      <c r="A23" s="19"/>
      <c r="B23" s="19" t="s">
        <v>420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.75">
      <c r="A24" s="19"/>
      <c r="B24" s="21" t="s">
        <v>411</v>
      </c>
      <c r="C24" s="19"/>
      <c r="D24" s="19"/>
      <c r="E24" t="s">
        <v>410</v>
      </c>
      <c r="F24" s="21" t="str">
        <f>IF(1&lt;2,"A","B")</f>
        <v>A</v>
      </c>
      <c r="G24" s="19"/>
      <c r="H24" s="19"/>
      <c r="I24" s="19"/>
      <c r="J24" s="19"/>
      <c r="K24" s="19"/>
    </row>
    <row r="25" spans="1:1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>
      <c r="A26" s="19"/>
      <c r="B26" s="19" t="s">
        <v>351</v>
      </c>
      <c r="C26" s="19" t="b">
        <v>0</v>
      </c>
      <c r="D26" s="19"/>
      <c r="E26" s="19"/>
      <c r="F26" s="19"/>
      <c r="G26" s="19"/>
      <c r="H26" s="19"/>
      <c r="I26" s="19"/>
      <c r="J26" s="19"/>
      <c r="K26" s="19"/>
    </row>
    <row r="27" spans="1:1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>
      <c r="A28" s="19"/>
      <c r="B28" s="19" t="s">
        <v>352</v>
      </c>
      <c r="C28" s="19" t="s">
        <v>353</v>
      </c>
      <c r="D28" s="19"/>
      <c r="E28" s="19"/>
      <c r="F28" s="19"/>
      <c r="G28" s="19"/>
      <c r="H28" s="19"/>
      <c r="I28" s="19"/>
      <c r="J28" s="19"/>
      <c r="K28" s="19"/>
    </row>
    <row r="29" spans="1:1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>
      <c r="A30" s="19"/>
      <c r="B30" s="19" t="s">
        <v>354</v>
      </c>
      <c r="C30" s="19" t="s">
        <v>355</v>
      </c>
      <c r="D30" s="19"/>
      <c r="E30" s="19"/>
      <c r="F30" s="19"/>
      <c r="G30" s="19"/>
      <c r="H30" s="19"/>
      <c r="I30" s="19"/>
      <c r="J30" s="19"/>
      <c r="K30" s="19"/>
    </row>
    <row r="31" spans="1:11">
      <c r="A31" s="19"/>
      <c r="B31" s="19"/>
      <c r="C31" s="19" t="s">
        <v>356</v>
      </c>
      <c r="D31" s="19"/>
      <c r="E31" s="19"/>
      <c r="F31" s="19"/>
      <c r="G31" s="19"/>
      <c r="H31" s="19"/>
      <c r="I31" s="19"/>
      <c r="J31" s="19"/>
      <c r="K31" s="19"/>
    </row>
    <row r="32" spans="1:1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>
      <c r="A33" s="19"/>
      <c r="B33" s="19" t="s">
        <v>357</v>
      </c>
      <c r="C33" s="19"/>
      <c r="D33" s="19" t="s">
        <v>358</v>
      </c>
      <c r="E33" s="19"/>
      <c r="F33" s="19"/>
      <c r="G33" s="19"/>
      <c r="H33" s="19"/>
      <c r="I33" s="19"/>
      <c r="J33" s="19"/>
      <c r="K33" s="19"/>
    </row>
    <row r="34" spans="1:11">
      <c r="A34" s="19"/>
      <c r="B34" s="19"/>
      <c r="C34" s="19"/>
      <c r="D34" s="19" t="s">
        <v>359</v>
      </c>
      <c r="E34" s="19"/>
      <c r="F34" s="19"/>
      <c r="G34" s="19"/>
      <c r="H34" s="19"/>
      <c r="I34" s="19"/>
      <c r="J34" s="19"/>
      <c r="K34" s="19"/>
    </row>
    <row r="35" spans="1:11">
      <c r="A35" s="19"/>
      <c r="B35" s="19"/>
      <c r="C35" s="19"/>
      <c r="D35" s="19" t="s">
        <v>360</v>
      </c>
      <c r="E35" s="19"/>
      <c r="F35" s="19"/>
      <c r="G35" s="19"/>
      <c r="H35" s="19"/>
      <c r="I35" s="19"/>
      <c r="J35" s="19"/>
      <c r="K35" s="19"/>
    </row>
    <row r="36" spans="1:1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>
      <c r="A39" s="19"/>
      <c r="B39" s="19" t="s">
        <v>421</v>
      </c>
      <c r="C39" s="19"/>
      <c r="D39" s="19"/>
      <c r="E39" s="19"/>
      <c r="F39" s="19"/>
      <c r="G39" s="19"/>
      <c r="H39" s="19"/>
      <c r="I39" s="19"/>
      <c r="J39" s="19"/>
      <c r="K39" s="19"/>
    </row>
    <row r="40" spans="1:1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>
      <c r="A41" s="19"/>
      <c r="B41" t="s">
        <v>417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1:11">
      <c r="A42" s="19"/>
      <c r="B42" s="19" t="s">
        <v>414</v>
      </c>
      <c r="C42" s="19"/>
      <c r="D42" s="19"/>
      <c r="E42" s="19"/>
      <c r="F42" s="19"/>
      <c r="G42" s="19"/>
      <c r="H42" s="19"/>
      <c r="I42" s="19"/>
      <c r="J42" s="19"/>
      <c r="K42" s="19"/>
    </row>
    <row r="43" spans="1:11">
      <c r="A43" s="19"/>
      <c r="B43" s="19" t="s">
        <v>415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1:11">
      <c r="A44" s="19"/>
      <c r="B44" s="19" t="s">
        <v>416</v>
      </c>
      <c r="C44" s="19"/>
      <c r="D44" s="19"/>
      <c r="E44" s="19"/>
      <c r="F44" s="19"/>
      <c r="G44" s="19"/>
      <c r="H44" s="19"/>
      <c r="I44" s="19"/>
      <c r="J44" s="19"/>
      <c r="K44" s="19"/>
    </row>
    <row r="45" spans="1:1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5.75">
      <c r="A48" s="19"/>
      <c r="B48" s="25" t="s">
        <v>364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1:11">
      <c r="A49" s="19"/>
      <c r="B49" s="19" t="s">
        <v>365</v>
      </c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5.75">
      <c r="A50" s="19"/>
      <c r="B50" s="21" t="s">
        <v>407</v>
      </c>
      <c r="C50" s="19"/>
      <c r="D50" s="19"/>
      <c r="E50" s="21" t="s">
        <v>408</v>
      </c>
      <c r="F50" s="19"/>
      <c r="G50" s="19"/>
      <c r="H50" s="19"/>
      <c r="I50" s="19"/>
      <c r="J50" s="19"/>
      <c r="K50" s="19"/>
    </row>
    <row r="51" spans="1:1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>
      <c r="A53" s="19"/>
      <c r="B53" s="19" t="s">
        <v>369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1:11">
      <c r="A54" s="19"/>
      <c r="B54" s="19" t="s">
        <v>370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1">
      <c r="A55" s="19"/>
      <c r="B55" s="19" t="s">
        <v>371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>
      <c r="A57" s="19"/>
      <c r="B57" s="19" t="s">
        <v>373</v>
      </c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5.75">
      <c r="A58" s="19"/>
      <c r="B58" s="19" t="s">
        <v>374</v>
      </c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5.75">
      <c r="A59" s="19"/>
      <c r="B59" s="19"/>
      <c r="C59" s="19" t="s">
        <v>372</v>
      </c>
      <c r="D59" s="19"/>
      <c r="E59" s="19"/>
      <c r="F59" s="19"/>
      <c r="G59" s="19"/>
      <c r="H59" s="19"/>
      <c r="I59" s="19"/>
      <c r="J59" s="19"/>
      <c r="K59" s="19"/>
    </row>
    <row r="60" spans="1:1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>
      <c r="A61" s="19"/>
      <c r="B61" s="19" t="s">
        <v>375</v>
      </c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5.75">
      <c r="A62" s="19"/>
      <c r="B62" s="25" t="s">
        <v>376</v>
      </c>
      <c r="C62" s="19"/>
      <c r="D62" s="26" t="s">
        <v>377</v>
      </c>
      <c r="E62" s="19"/>
      <c r="F62" s="19"/>
      <c r="G62" s="19"/>
      <c r="H62" s="19"/>
      <c r="I62" s="19"/>
      <c r="J62" s="19"/>
      <c r="K62" s="19"/>
    </row>
    <row r="63" spans="1:1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>
      <c r="A64" s="19"/>
      <c r="B64" s="19" t="s">
        <v>378</v>
      </c>
      <c r="C64" s="19"/>
      <c r="D64" s="19"/>
      <c r="E64" s="19"/>
      <c r="F64" s="19"/>
      <c r="G64" s="19"/>
      <c r="H64" s="19"/>
      <c r="I64" s="19"/>
      <c r="J64" s="19"/>
      <c r="K64" s="19"/>
    </row>
    <row r="65" spans="1:1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5.75">
      <c r="A66" s="19"/>
      <c r="B66" s="21" t="s">
        <v>379</v>
      </c>
      <c r="C66" s="19"/>
      <c r="D66" s="19"/>
      <c r="E66" s="19"/>
      <c r="F66" s="19"/>
      <c r="G66" s="19"/>
      <c r="H66" s="19"/>
      <c r="I66" s="19"/>
      <c r="J66" s="19"/>
      <c r="K66" s="19"/>
    </row>
    <row r="67" spans="1:1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>
      <c r="A68" s="19"/>
      <c r="B68" s="19"/>
      <c r="C68" s="19"/>
      <c r="D68" s="26" t="s">
        <v>380</v>
      </c>
      <c r="E68" s="19"/>
      <c r="F68" s="19"/>
      <c r="G68" s="19"/>
      <c r="H68" s="19"/>
      <c r="I68" s="19"/>
      <c r="J68" s="19"/>
      <c r="K68" s="19"/>
    </row>
    <row r="69" spans="1:1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5.75">
      <c r="A70" s="19"/>
      <c r="B70" s="21" t="s">
        <v>381</v>
      </c>
      <c r="C70" s="19"/>
      <c r="D70" s="19"/>
      <c r="E70" s="19"/>
      <c r="F70" s="19"/>
      <c r="G70" s="19"/>
      <c r="H70" s="19"/>
      <c r="I70" s="19"/>
      <c r="J70" s="19"/>
      <c r="K70" s="19"/>
    </row>
    <row r="71" spans="1:1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>
      <c r="A72" s="19"/>
      <c r="B72" s="19"/>
      <c r="C72" s="19"/>
      <c r="D72" s="26" t="s">
        <v>382</v>
      </c>
      <c r="E72" s="19"/>
      <c r="F72" s="19"/>
      <c r="G72" s="19"/>
      <c r="H72" s="19"/>
      <c r="I72" s="19"/>
      <c r="J72" s="19"/>
      <c r="K72" s="19"/>
    </row>
    <row r="73" spans="1:1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20.25">
      <c r="A76" s="19"/>
      <c r="B76" s="24" t="s">
        <v>406</v>
      </c>
      <c r="C76" s="19"/>
      <c r="D76" s="19"/>
      <c r="E76" s="19"/>
      <c r="F76" s="19"/>
      <c r="G76" s="19"/>
      <c r="H76" s="19"/>
      <c r="I76" s="19"/>
      <c r="J76" s="19"/>
      <c r="K76" s="19"/>
    </row>
    <row r="77" spans="1:1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>
      <c r="A79" s="19"/>
      <c r="B79" s="19" t="s">
        <v>383</v>
      </c>
      <c r="C79" s="19"/>
      <c r="D79" s="19"/>
      <c r="E79" s="19"/>
      <c r="F79" s="19"/>
      <c r="G79" s="19"/>
      <c r="H79" s="19"/>
      <c r="I79" s="19"/>
      <c r="J79" s="19"/>
      <c r="K79" s="19"/>
    </row>
    <row r="80" spans="1:11">
      <c r="A80" s="19"/>
      <c r="B80" s="19" t="s">
        <v>384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>
      <c r="A81" s="19"/>
      <c r="B81" s="19" t="s">
        <v>413</v>
      </c>
      <c r="C81" s="19"/>
      <c r="D81" s="19"/>
      <c r="E81" s="19"/>
      <c r="F81" s="19"/>
      <c r="G81" s="19"/>
      <c r="H81" s="19"/>
      <c r="I81" s="19"/>
      <c r="J81" s="19"/>
      <c r="K81" s="19"/>
    </row>
    <row r="82" spans="1:1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>
      <c r="A83" s="19"/>
      <c r="B83" s="19" t="s">
        <v>385</v>
      </c>
      <c r="C83" s="27">
        <v>0.19</v>
      </c>
      <c r="D83" s="19"/>
      <c r="E83" s="19"/>
      <c r="F83" s="19"/>
      <c r="G83" s="19"/>
      <c r="H83" s="19"/>
      <c r="I83" s="19"/>
      <c r="J83" s="19"/>
      <c r="K83" s="19"/>
    </row>
    <row r="84" spans="1:11">
      <c r="A84" s="19"/>
      <c r="B84" s="19" t="s">
        <v>386</v>
      </c>
      <c r="C84" s="27">
        <v>0.23</v>
      </c>
      <c r="D84" s="19"/>
      <c r="E84" s="19"/>
      <c r="F84" s="19"/>
      <c r="G84" s="19"/>
      <c r="H84" s="19"/>
      <c r="I84" s="19"/>
      <c r="J84" s="19"/>
      <c r="K84" s="19"/>
    </row>
    <row r="85" spans="1:11">
      <c r="A85" s="19"/>
      <c r="B85" s="19" t="s">
        <v>387</v>
      </c>
      <c r="C85" s="27">
        <v>0.4</v>
      </c>
      <c r="D85" s="19"/>
      <c r="E85" s="19"/>
      <c r="F85" s="19"/>
      <c r="G85" s="19"/>
      <c r="H85" s="19"/>
      <c r="I85" s="19"/>
      <c r="J85" s="19"/>
      <c r="K85" s="19"/>
    </row>
    <row r="86" spans="1:1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>
      <c r="A87" s="19"/>
      <c r="B87" s="19" t="s">
        <v>388</v>
      </c>
      <c r="C87" s="19"/>
      <c r="D87" s="19"/>
      <c r="E87" s="19"/>
      <c r="F87" s="19"/>
      <c r="G87" s="19"/>
      <c r="H87" s="19"/>
      <c r="I87" s="19"/>
      <c r="J87" s="19"/>
      <c r="K87" s="19"/>
    </row>
    <row r="88" spans="1:1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5.75">
      <c r="A89" s="19"/>
      <c r="B89" s="21" t="s">
        <v>389</v>
      </c>
      <c r="C89" s="19"/>
      <c r="D89" s="19"/>
      <c r="E89" s="19"/>
      <c r="F89" s="19"/>
      <c r="G89" s="19"/>
      <c r="H89" s="19"/>
      <c r="I89" s="19"/>
      <c r="J89" s="19"/>
      <c r="K89" s="19"/>
    </row>
    <row r="90" spans="1:1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5.75">
      <c r="A91" s="19"/>
      <c r="B91" s="28" t="s">
        <v>390</v>
      </c>
      <c r="C91" s="19"/>
      <c r="D91" s="19" t="s">
        <v>405</v>
      </c>
      <c r="E91" s="19"/>
      <c r="F91" s="19"/>
      <c r="G91" s="19"/>
      <c r="H91" s="19"/>
      <c r="I91" s="19"/>
      <c r="J91" s="19"/>
      <c r="K91" s="19"/>
    </row>
    <row r="92" spans="1:1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>
      <c r="A93" s="19"/>
      <c r="B93" s="19" t="s">
        <v>393</v>
      </c>
      <c r="C93" s="19"/>
      <c r="D93" s="19"/>
      <c r="E93" s="19"/>
      <c r="F93" s="19"/>
      <c r="G93" s="19"/>
      <c r="H93" s="19"/>
      <c r="I93" s="19"/>
      <c r="J93" s="19"/>
      <c r="K93" s="19"/>
    </row>
    <row r="94" spans="1:11">
      <c r="A94" s="19"/>
      <c r="B94" s="19" t="s">
        <v>386</v>
      </c>
      <c r="C94" s="19"/>
      <c r="D94" s="27" t="s">
        <v>391</v>
      </c>
      <c r="E94" s="19"/>
      <c r="F94" s="19"/>
      <c r="G94" s="19"/>
      <c r="H94" s="19"/>
      <c r="I94" s="19"/>
      <c r="J94" s="19"/>
      <c r="K94" s="19"/>
    </row>
    <row r="95" spans="1:11">
      <c r="A95" s="19"/>
      <c r="B95" s="19" t="s">
        <v>387</v>
      </c>
      <c r="C95" s="19"/>
      <c r="D95" s="27" t="s">
        <v>392</v>
      </c>
      <c r="E95" s="19"/>
      <c r="F95" s="19"/>
      <c r="G95" s="19"/>
      <c r="H95" s="19"/>
      <c r="I95" s="19"/>
      <c r="J95" s="19"/>
      <c r="K95" s="19"/>
    </row>
    <row r="96" spans="1:1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>
      <c r="A97" s="19"/>
      <c r="B97" s="19" t="s">
        <v>395</v>
      </c>
      <c r="C97" s="19"/>
      <c r="D97" s="19"/>
      <c r="E97" s="19"/>
      <c r="F97" s="19"/>
      <c r="G97" s="19"/>
      <c r="H97" s="19"/>
      <c r="I97" s="19"/>
      <c r="J97" s="19"/>
      <c r="K97" s="19"/>
    </row>
    <row r="98" spans="1:1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5.75">
      <c r="A99" s="19"/>
      <c r="B99" s="21" t="s">
        <v>394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>
      <c r="A101" s="19"/>
      <c r="B101" s="19" t="s">
        <v>396</v>
      </c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5.75">
      <c r="A103" s="19"/>
      <c r="B103" s="21" t="s">
        <v>397</v>
      </c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>
      <c r="A105" s="19"/>
      <c r="B105" s="19" t="s">
        <v>398</v>
      </c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5.75">
      <c r="A107" s="19"/>
      <c r="B107" s="21" t="s">
        <v>399</v>
      </c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>
      <c r="A109" s="19"/>
      <c r="B109" s="19" t="s">
        <v>401</v>
      </c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>
      <c r="A111" s="2"/>
      <c r="B111" s="2"/>
      <c r="C111" s="2"/>
      <c r="D111" s="2"/>
      <c r="E111" s="2"/>
      <c r="F111" s="2"/>
      <c r="G111" s="2"/>
      <c r="H111" s="2"/>
      <c r="I111" s="19"/>
      <c r="J111" s="19"/>
      <c r="K111" s="19"/>
    </row>
    <row r="112" spans="1:11">
      <c r="A112" s="2"/>
      <c r="B112" s="29" t="s">
        <v>400</v>
      </c>
      <c r="C112" s="2"/>
      <c r="D112" s="2"/>
      <c r="E112" s="2"/>
      <c r="F112" s="2"/>
      <c r="G112" s="2"/>
      <c r="H112" s="2"/>
      <c r="I112" s="19"/>
      <c r="J112" s="19"/>
      <c r="K112" s="19"/>
    </row>
    <row r="113" spans="1:11">
      <c r="A113" s="2"/>
      <c r="B113" s="2"/>
      <c r="C113" s="2"/>
      <c r="D113" s="2"/>
      <c r="E113" s="2"/>
      <c r="F113" s="2"/>
      <c r="G113" s="2"/>
      <c r="H113" s="2"/>
      <c r="I113" s="19"/>
      <c r="J113" s="19"/>
      <c r="K113" s="19"/>
    </row>
    <row r="114" spans="1:11">
      <c r="A114" s="2"/>
      <c r="B114" s="2"/>
      <c r="C114" s="2"/>
      <c r="D114" s="2"/>
      <c r="E114" s="2"/>
      <c r="F114" s="2"/>
      <c r="G114" s="2"/>
      <c r="H114" s="2"/>
      <c r="I114" s="19"/>
      <c r="J114" s="19"/>
      <c r="K114" s="19"/>
    </row>
    <row r="115" spans="1:11" ht="15.75">
      <c r="A115" s="19"/>
      <c r="B115" s="25" t="s">
        <v>424</v>
      </c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>
      <c r="A116" s="19"/>
      <c r="B116" s="19" t="s">
        <v>412</v>
      </c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5.75">
      <c r="A117" s="19"/>
      <c r="B117" s="21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>
      <c r="A118" s="19"/>
      <c r="B118" s="19" t="s">
        <v>422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>
      <c r="A119" s="19"/>
      <c r="B119" s="19" t="s">
        <v>423</v>
      </c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</sheetData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I37"/>
  <sheetViews>
    <sheetView workbookViewId="0"/>
  </sheetViews>
  <sheetFormatPr defaultRowHeight="15"/>
  <cols>
    <col min="1" max="1" width="2.77734375" customWidth="1"/>
    <col min="2" max="2" width="11.77734375" customWidth="1"/>
    <col min="3" max="6" width="11.88671875" customWidth="1"/>
    <col min="7" max="7" width="11.88671875" bestFit="1" customWidth="1"/>
    <col min="8" max="8" width="11.77734375" customWidth="1"/>
  </cols>
  <sheetData>
    <row r="5" spans="2:8">
      <c r="B5" s="139" t="s">
        <v>6</v>
      </c>
      <c r="C5" s="196"/>
      <c r="D5" s="196"/>
      <c r="E5" s="196"/>
      <c r="F5" s="196"/>
      <c r="G5" s="196"/>
      <c r="H5" s="196"/>
    </row>
    <row r="6" spans="2:8">
      <c r="B6" s="139" t="s">
        <v>7</v>
      </c>
      <c r="C6" s="196"/>
      <c r="D6" s="196"/>
      <c r="E6" s="196"/>
      <c r="F6" s="196"/>
      <c r="G6" s="196"/>
      <c r="H6" s="196"/>
    </row>
    <row r="7" spans="2:8">
      <c r="B7" s="139" t="s">
        <v>8</v>
      </c>
      <c r="C7" s="196"/>
      <c r="D7" s="196"/>
      <c r="E7" s="196"/>
      <c r="F7" s="196"/>
      <c r="G7" s="196"/>
      <c r="H7" s="196"/>
    </row>
    <row r="8" spans="2:8">
      <c r="B8" s="139" t="s">
        <v>9</v>
      </c>
      <c r="C8" s="196"/>
      <c r="D8" s="196"/>
      <c r="E8" s="196"/>
      <c r="F8" s="196"/>
      <c r="G8" s="196"/>
      <c r="H8" s="196"/>
    </row>
    <row r="9" spans="2:8">
      <c r="B9" s="139" t="s">
        <v>10</v>
      </c>
      <c r="C9" s="196"/>
      <c r="D9" s="196"/>
      <c r="E9" s="196"/>
      <c r="F9" s="196"/>
      <c r="G9" s="196"/>
      <c r="H9" s="196"/>
    </row>
    <row r="10" spans="2:8">
      <c r="B10" s="32"/>
      <c r="C10" s="33"/>
      <c r="D10" s="33"/>
      <c r="E10" s="33"/>
      <c r="F10" s="33"/>
      <c r="G10" s="33"/>
      <c r="H10" s="33"/>
    </row>
    <row r="11" spans="2:8">
      <c r="B11" s="203" t="s">
        <v>11</v>
      </c>
      <c r="C11" s="204"/>
      <c r="D11" s="204"/>
      <c r="E11" s="204"/>
      <c r="F11" s="204"/>
      <c r="G11" s="204"/>
      <c r="H11" s="33"/>
    </row>
    <row r="12" spans="2:8">
      <c r="B12" s="33"/>
      <c r="C12" s="33"/>
      <c r="D12" s="33"/>
      <c r="E12" s="33"/>
      <c r="F12" s="33"/>
      <c r="G12" s="33"/>
      <c r="H12" s="33"/>
    </row>
    <row r="13" spans="2:8" ht="42.75">
      <c r="B13" s="197" t="s">
        <v>0</v>
      </c>
      <c r="C13" s="198" t="s">
        <v>2</v>
      </c>
      <c r="D13" s="198" t="s">
        <v>3</v>
      </c>
      <c r="E13" s="198" t="s">
        <v>4</v>
      </c>
      <c r="F13" s="198" t="s">
        <v>5</v>
      </c>
      <c r="G13" s="199" t="s">
        <v>18</v>
      </c>
      <c r="H13" s="199" t="s">
        <v>17</v>
      </c>
    </row>
    <row r="14" spans="2:8">
      <c r="B14" s="198" t="s">
        <v>14</v>
      </c>
      <c r="C14" s="34">
        <v>15</v>
      </c>
      <c r="D14" s="35">
        <v>25</v>
      </c>
      <c r="E14" s="35">
        <v>40</v>
      </c>
      <c r="F14" s="35">
        <v>25</v>
      </c>
      <c r="G14" s="36">
        <v>12000</v>
      </c>
      <c r="H14" s="36">
        <v>8000</v>
      </c>
    </row>
    <row r="15" spans="2:8">
      <c r="B15" s="198" t="s">
        <v>12</v>
      </c>
      <c r="C15" s="35">
        <v>24</v>
      </c>
      <c r="D15" s="35">
        <v>37</v>
      </c>
      <c r="E15" s="35">
        <v>30</v>
      </c>
      <c r="F15" s="35">
        <v>58</v>
      </c>
      <c r="G15" s="36">
        <v>15300</v>
      </c>
      <c r="H15" s="36">
        <v>10000</v>
      </c>
    </row>
    <row r="16" spans="2:8">
      <c r="B16" s="198" t="s">
        <v>13</v>
      </c>
      <c r="C16" s="35">
        <v>10</v>
      </c>
      <c r="D16" s="35">
        <v>10</v>
      </c>
      <c r="E16" s="35">
        <v>20</v>
      </c>
      <c r="F16" s="35">
        <v>46</v>
      </c>
      <c r="G16" s="36">
        <v>22620</v>
      </c>
      <c r="H16" s="36">
        <v>18000</v>
      </c>
    </row>
    <row r="17" spans="2:9">
      <c r="B17" s="198" t="s">
        <v>19</v>
      </c>
      <c r="C17" s="35">
        <v>5</v>
      </c>
      <c r="D17" s="35">
        <v>3</v>
      </c>
      <c r="E17" s="35">
        <v>10</v>
      </c>
      <c r="F17" s="35">
        <v>15</v>
      </c>
      <c r="G17" s="36">
        <v>10200</v>
      </c>
      <c r="H17" s="36">
        <v>6500</v>
      </c>
    </row>
    <row r="18" spans="2:9">
      <c r="B18" s="37"/>
      <c r="C18" s="38"/>
      <c r="D18" s="38"/>
      <c r="E18" s="38"/>
      <c r="F18" s="38"/>
      <c r="G18" s="39"/>
      <c r="H18" s="33"/>
    </row>
    <row r="19" spans="2:9">
      <c r="B19" s="200" t="s">
        <v>15</v>
      </c>
      <c r="C19" s="201"/>
      <c r="D19" s="201"/>
      <c r="E19" s="201"/>
      <c r="F19" s="201"/>
      <c r="G19" s="202"/>
      <c r="H19" s="33"/>
      <c r="I19" s="2"/>
    </row>
    <row r="20" spans="2:9">
      <c r="B20" s="1"/>
      <c r="C20" s="40"/>
      <c r="D20" s="40"/>
      <c r="E20" s="40"/>
      <c r="F20" s="40"/>
      <c r="G20" s="41"/>
      <c r="H20" s="33"/>
    </row>
    <row r="21" spans="2:9">
      <c r="B21" s="42" t="s">
        <v>1</v>
      </c>
      <c r="C21" s="43" t="s">
        <v>2</v>
      </c>
      <c r="D21" s="43" t="s">
        <v>3</v>
      </c>
      <c r="E21" s="43" t="s">
        <v>4</v>
      </c>
      <c r="F21" s="43" t="s">
        <v>5</v>
      </c>
      <c r="G21" s="33"/>
      <c r="H21" s="33"/>
    </row>
    <row r="22" spans="2:9">
      <c r="B22" s="44" t="s">
        <v>16</v>
      </c>
      <c r="C22" s="36">
        <v>22000</v>
      </c>
      <c r="D22" s="36">
        <v>24500</v>
      </c>
      <c r="E22" s="36">
        <v>24800</v>
      </c>
      <c r="F22" s="36">
        <v>24400</v>
      </c>
      <c r="G22" s="33"/>
      <c r="H22" s="33"/>
    </row>
    <row r="23" spans="2:9">
      <c r="B23" s="45"/>
      <c r="C23" s="39"/>
      <c r="D23" s="39"/>
      <c r="E23" s="39"/>
      <c r="F23" s="39"/>
      <c r="G23" s="33"/>
      <c r="H23" s="33"/>
    </row>
    <row r="24" spans="2:9">
      <c r="B24" s="45"/>
      <c r="C24" s="39"/>
      <c r="D24" s="39"/>
      <c r="E24" s="39"/>
      <c r="F24" s="39"/>
      <c r="G24" s="33"/>
      <c r="H24" s="33"/>
    </row>
    <row r="25" spans="2:9">
      <c r="B25" s="46"/>
      <c r="C25" s="41"/>
      <c r="D25" s="41"/>
      <c r="E25" s="41"/>
      <c r="F25" s="41"/>
      <c r="G25" s="33"/>
      <c r="H25" s="33"/>
    </row>
    <row r="26" spans="2:9">
      <c r="B26" s="41"/>
      <c r="C26" s="33"/>
      <c r="D26" s="33"/>
      <c r="E26" s="33"/>
      <c r="F26" s="33"/>
      <c r="G26" s="33"/>
      <c r="H26" s="33"/>
    </row>
    <row r="27" spans="2:9">
      <c r="B27" s="33"/>
      <c r="C27" s="33"/>
      <c r="D27" s="33"/>
      <c r="E27" s="33"/>
      <c r="F27" s="33"/>
      <c r="G27" s="33"/>
      <c r="H27" s="33"/>
    </row>
    <row r="28" spans="2:9">
      <c r="B28" s="33"/>
      <c r="C28" s="33"/>
      <c r="D28" s="33"/>
      <c r="E28" s="33"/>
      <c r="F28" s="33"/>
      <c r="G28" s="33"/>
      <c r="H28" s="33"/>
    </row>
    <row r="29" spans="2:9">
      <c r="B29" s="33"/>
      <c r="C29" s="33"/>
      <c r="D29" s="33"/>
      <c r="E29" s="33"/>
      <c r="F29" s="33"/>
      <c r="G29" s="33"/>
      <c r="H29" s="33"/>
    </row>
    <row r="30" spans="2:9">
      <c r="B30" s="33"/>
      <c r="C30" s="33"/>
      <c r="D30" s="33"/>
      <c r="E30" s="33"/>
      <c r="F30" s="33"/>
      <c r="G30" s="33"/>
      <c r="H30" s="33"/>
    </row>
    <row r="31" spans="2:9">
      <c r="B31" s="33"/>
      <c r="C31" s="33"/>
      <c r="D31" s="33"/>
      <c r="E31" s="33"/>
      <c r="F31" s="33"/>
      <c r="G31" s="33"/>
      <c r="H31" s="33"/>
    </row>
    <row r="32" spans="2:9">
      <c r="B32" s="33"/>
      <c r="C32" s="33"/>
      <c r="D32" s="33"/>
      <c r="E32" s="33"/>
      <c r="F32" s="33"/>
      <c r="G32" s="33"/>
      <c r="H32" s="33"/>
    </row>
    <row r="33" spans="2:8">
      <c r="B33" s="33"/>
      <c r="C33" s="33"/>
      <c r="D33" s="33"/>
      <c r="E33" s="33"/>
      <c r="F33" s="33"/>
      <c r="G33" s="33"/>
      <c r="H33" s="33"/>
    </row>
    <row r="34" spans="2:8">
      <c r="B34" s="33"/>
      <c r="C34" s="33"/>
      <c r="D34" s="33"/>
      <c r="E34" s="33"/>
      <c r="F34" s="33"/>
      <c r="G34" s="33"/>
      <c r="H34" s="33"/>
    </row>
    <row r="35" spans="2:8">
      <c r="B35" s="33"/>
      <c r="C35" s="33"/>
      <c r="D35" s="33"/>
      <c r="E35" s="33"/>
      <c r="F35" s="33"/>
      <c r="G35" s="33"/>
      <c r="H35" s="33"/>
    </row>
    <row r="36" spans="2:8">
      <c r="B36" s="33"/>
      <c r="C36" s="33"/>
      <c r="D36" s="33"/>
      <c r="E36" s="33"/>
      <c r="F36" s="33"/>
      <c r="G36" s="33"/>
      <c r="H36" s="33"/>
    </row>
    <row r="37" spans="2:8">
      <c r="B37" s="33"/>
      <c r="C37" s="33"/>
      <c r="D37" s="33"/>
      <c r="E37" s="33"/>
      <c r="F37" s="33"/>
      <c r="G37" s="33"/>
      <c r="H37" s="33"/>
    </row>
  </sheetData>
  <mergeCells count="1">
    <mergeCell ref="B11:G11"/>
  </mergeCells>
  <phoneticPr fontId="7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M21"/>
  <sheetViews>
    <sheetView workbookViewId="0"/>
  </sheetViews>
  <sheetFormatPr defaultRowHeight="15"/>
  <cols>
    <col min="1" max="1" width="2.77734375" customWidth="1"/>
    <col min="2" max="2" width="18" customWidth="1"/>
    <col min="3" max="3" width="6.77734375" customWidth="1"/>
    <col min="4" max="4" width="9.109375" customWidth="1"/>
    <col min="5" max="5" width="10.44140625" customWidth="1"/>
    <col min="6" max="6" width="10.6640625" customWidth="1"/>
    <col min="7" max="7" width="10.88671875" customWidth="1"/>
  </cols>
  <sheetData>
    <row r="5" spans="2:13">
      <c r="B5" s="166" t="s">
        <v>433</v>
      </c>
      <c r="C5" s="167"/>
      <c r="D5" s="167"/>
      <c r="E5" s="167"/>
      <c r="F5" s="167"/>
      <c r="G5" s="167"/>
      <c r="H5" s="167"/>
      <c r="I5" s="167"/>
      <c r="J5" s="168"/>
      <c r="K5" s="3"/>
      <c r="L5" s="3"/>
      <c r="M5" s="3"/>
    </row>
    <row r="6" spans="2:13">
      <c r="B6" s="169" t="s">
        <v>434</v>
      </c>
      <c r="C6" s="170"/>
      <c r="D6" s="170"/>
      <c r="E6" s="170"/>
      <c r="F6" s="170"/>
      <c r="G6" s="170"/>
      <c r="H6" s="170"/>
      <c r="I6" s="170"/>
      <c r="J6" s="171"/>
      <c r="K6" s="3"/>
      <c r="L6" s="3"/>
      <c r="M6" s="3"/>
    </row>
    <row r="7" spans="2:13">
      <c r="B7" s="172" t="s">
        <v>78</v>
      </c>
      <c r="C7" s="173"/>
      <c r="D7" s="173"/>
      <c r="E7" s="173"/>
      <c r="F7" s="173"/>
      <c r="G7" s="173"/>
      <c r="H7" s="173"/>
      <c r="I7" s="173"/>
      <c r="J7" s="174"/>
      <c r="K7" s="3"/>
      <c r="L7" s="3"/>
      <c r="M7" s="3"/>
    </row>
    <row r="8" spans="2:13">
      <c r="B8" s="166" t="s">
        <v>435</v>
      </c>
      <c r="C8" s="167"/>
      <c r="D8" s="167"/>
      <c r="E8" s="167"/>
      <c r="F8" s="167"/>
      <c r="G8" s="167"/>
      <c r="H8" s="167"/>
      <c r="I8" s="167"/>
      <c r="J8" s="168"/>
      <c r="K8" s="3"/>
      <c r="L8" s="3"/>
      <c r="M8" s="3"/>
    </row>
    <row r="9" spans="2:13">
      <c r="B9" s="169" t="s">
        <v>436</v>
      </c>
      <c r="C9" s="170"/>
      <c r="D9" s="170"/>
      <c r="E9" s="170"/>
      <c r="F9" s="170"/>
      <c r="G9" s="170"/>
      <c r="H9" s="170"/>
      <c r="I9" s="170"/>
      <c r="J9" s="171"/>
      <c r="K9" s="3"/>
      <c r="L9" s="3"/>
      <c r="M9" s="3"/>
    </row>
    <row r="10" spans="2:13">
      <c r="B10" s="166" t="s">
        <v>440</v>
      </c>
      <c r="C10" s="167"/>
      <c r="D10" s="167"/>
      <c r="E10" s="167"/>
      <c r="F10" s="167"/>
      <c r="G10" s="167"/>
      <c r="H10" s="167"/>
      <c r="I10" s="167"/>
      <c r="J10" s="168"/>
      <c r="K10" s="3"/>
      <c r="L10" s="3"/>
      <c r="M10" s="3"/>
    </row>
    <row r="11" spans="2:13">
      <c r="B11" s="169" t="s">
        <v>439</v>
      </c>
      <c r="C11" s="170"/>
      <c r="D11" s="170"/>
      <c r="E11" s="170"/>
      <c r="F11" s="170"/>
      <c r="G11" s="170"/>
      <c r="H11" s="170"/>
      <c r="I11" s="170"/>
      <c r="J11" s="171"/>
      <c r="K11" s="3"/>
      <c r="L11" s="3"/>
      <c r="M11" s="3"/>
    </row>
    <row r="12" spans="2:13">
      <c r="B12" s="166" t="s">
        <v>437</v>
      </c>
      <c r="C12" s="167"/>
      <c r="D12" s="167"/>
      <c r="E12" s="167"/>
      <c r="F12" s="167"/>
      <c r="G12" s="167"/>
      <c r="H12" s="167"/>
      <c r="I12" s="167"/>
      <c r="J12" s="168"/>
      <c r="K12" s="3"/>
      <c r="L12" s="3"/>
      <c r="M12" s="3"/>
    </row>
    <row r="13" spans="2:13">
      <c r="B13" s="169" t="s">
        <v>438</v>
      </c>
      <c r="C13" s="170"/>
      <c r="D13" s="170"/>
      <c r="E13" s="170"/>
      <c r="F13" s="170"/>
      <c r="G13" s="170"/>
      <c r="H13" s="170"/>
      <c r="I13" s="170"/>
      <c r="J13" s="171"/>
      <c r="K13" s="3"/>
      <c r="L13" s="3"/>
      <c r="M13" s="3"/>
    </row>
    <row r="14" spans="2:13">
      <c r="B14" s="4"/>
      <c r="C14" s="5"/>
      <c r="D14" s="4"/>
      <c r="E14" s="4"/>
      <c r="F14" s="4"/>
      <c r="G14" s="5"/>
      <c r="H14" s="5"/>
      <c r="I14" s="5"/>
      <c r="J14" s="5"/>
    </row>
    <row r="15" spans="2:13">
      <c r="B15" s="146" t="s">
        <v>79</v>
      </c>
      <c r="C15" s="147"/>
      <c r="D15" s="6"/>
      <c r="E15" s="7"/>
      <c r="F15" s="8"/>
      <c r="G15" s="9"/>
      <c r="H15" s="9"/>
      <c r="I15" s="9"/>
      <c r="J15" s="9"/>
    </row>
    <row r="16" spans="2:13" ht="15.75" thickBot="1">
      <c r="B16" s="8"/>
      <c r="C16" s="9"/>
      <c r="D16" s="8"/>
      <c r="E16" s="8"/>
      <c r="F16" s="8"/>
      <c r="G16" s="9"/>
      <c r="H16" s="10"/>
      <c r="I16" s="10"/>
      <c r="J16" s="10"/>
    </row>
    <row r="17" spans="2:11" ht="63.75">
      <c r="B17" s="148" t="s">
        <v>80</v>
      </c>
      <c r="C17" s="149" t="s">
        <v>81</v>
      </c>
      <c r="D17" s="149" t="s">
        <v>432</v>
      </c>
      <c r="E17" s="149" t="s">
        <v>82</v>
      </c>
      <c r="F17" s="150" t="s">
        <v>83</v>
      </c>
      <c r="G17" s="149" t="s">
        <v>84</v>
      </c>
      <c r="H17" s="149" t="s">
        <v>85</v>
      </c>
      <c r="I17" s="149" t="s">
        <v>86</v>
      </c>
      <c r="J17" s="151" t="s">
        <v>87</v>
      </c>
      <c r="K17" s="11"/>
    </row>
    <row r="18" spans="2:11">
      <c r="B18" s="152" t="s">
        <v>88</v>
      </c>
      <c r="C18" s="153">
        <v>23345</v>
      </c>
      <c r="D18" s="154">
        <v>25</v>
      </c>
      <c r="E18" s="155" t="s">
        <v>89</v>
      </c>
      <c r="F18" s="154">
        <v>11</v>
      </c>
      <c r="G18" s="162">
        <v>3355</v>
      </c>
      <c r="H18" s="164">
        <v>44</v>
      </c>
      <c r="I18" s="164">
        <v>778</v>
      </c>
      <c r="J18" s="156">
        <v>0.3</v>
      </c>
    </row>
    <row r="19" spans="2:11">
      <c r="B19" s="152" t="s">
        <v>90</v>
      </c>
      <c r="C19" s="153">
        <v>8789</v>
      </c>
      <c r="D19" s="154">
        <v>20</v>
      </c>
      <c r="E19" s="155" t="s">
        <v>91</v>
      </c>
      <c r="F19" s="154">
        <v>12</v>
      </c>
      <c r="G19" s="162">
        <v>3344</v>
      </c>
      <c r="H19" s="164">
        <v>445</v>
      </c>
      <c r="I19" s="164">
        <v>990</v>
      </c>
      <c r="J19" s="156">
        <v>0.19</v>
      </c>
    </row>
    <row r="20" spans="2:11">
      <c r="B20" s="152" t="s">
        <v>92</v>
      </c>
      <c r="C20" s="153">
        <v>5367</v>
      </c>
      <c r="D20" s="154">
        <v>30</v>
      </c>
      <c r="E20" s="155" t="s">
        <v>93</v>
      </c>
      <c r="F20" s="154">
        <v>10</v>
      </c>
      <c r="G20" s="162">
        <v>887</v>
      </c>
      <c r="H20" s="164">
        <v>345</v>
      </c>
      <c r="I20" s="164">
        <v>3334</v>
      </c>
      <c r="J20" s="156">
        <v>0.5</v>
      </c>
    </row>
    <row r="21" spans="2:11" ht="15.75" thickBot="1">
      <c r="B21" s="157" t="s">
        <v>94</v>
      </c>
      <c r="C21" s="158">
        <v>66788</v>
      </c>
      <c r="D21" s="159">
        <v>21</v>
      </c>
      <c r="E21" s="160" t="s">
        <v>95</v>
      </c>
      <c r="F21" s="159">
        <v>14</v>
      </c>
      <c r="G21" s="163">
        <v>67</v>
      </c>
      <c r="H21" s="165">
        <v>23</v>
      </c>
      <c r="I21" s="165">
        <v>1223</v>
      </c>
      <c r="J21" s="161">
        <v>0.21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5:V28"/>
  <sheetViews>
    <sheetView workbookViewId="0"/>
  </sheetViews>
  <sheetFormatPr defaultRowHeight="15"/>
  <cols>
    <col min="1" max="1" width="2.77734375" customWidth="1"/>
  </cols>
  <sheetData>
    <row r="5" spans="2:22">
      <c r="B5" s="189" t="s">
        <v>20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4"/>
      <c r="N5" s="14"/>
      <c r="O5" s="47"/>
      <c r="P5" s="47"/>
      <c r="Q5" s="47"/>
      <c r="R5" s="47"/>
      <c r="S5" s="47"/>
      <c r="T5" s="47"/>
      <c r="U5" s="47"/>
      <c r="V5" s="47"/>
    </row>
    <row r="6" spans="2:22">
      <c r="B6" s="189" t="s">
        <v>21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4"/>
      <c r="N6" s="14"/>
      <c r="O6" s="47"/>
      <c r="P6" s="47"/>
      <c r="Q6" s="47"/>
      <c r="R6" s="47"/>
      <c r="S6" s="47"/>
      <c r="T6" s="47"/>
      <c r="U6" s="47"/>
      <c r="V6" s="47"/>
    </row>
    <row r="7" spans="2:22">
      <c r="B7" s="189" t="s">
        <v>22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4"/>
      <c r="N7" s="14"/>
      <c r="O7" s="47"/>
      <c r="P7" s="47"/>
      <c r="Q7" s="47"/>
      <c r="R7" s="47"/>
      <c r="S7" s="47"/>
      <c r="T7" s="47"/>
      <c r="U7" s="47"/>
      <c r="V7" s="47"/>
    </row>
    <row r="8" spans="2:22">
      <c r="B8" s="189" t="s">
        <v>23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4"/>
      <c r="N8" s="14"/>
      <c r="O8" s="47"/>
      <c r="P8" s="47"/>
      <c r="Q8" s="47"/>
      <c r="R8" s="47"/>
      <c r="S8" s="47"/>
      <c r="T8" s="47"/>
      <c r="U8" s="47"/>
      <c r="V8" s="47"/>
    </row>
    <row r="9" spans="2:22">
      <c r="B9" s="189" t="s">
        <v>24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4"/>
      <c r="N9" s="14"/>
      <c r="O9" s="47"/>
      <c r="P9" s="47"/>
      <c r="Q9" s="47"/>
      <c r="R9" s="47"/>
      <c r="S9" s="47"/>
      <c r="T9" s="47"/>
      <c r="U9" s="47"/>
      <c r="V9" s="47"/>
    </row>
    <row r="10" spans="2:22">
      <c r="B10" s="7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7"/>
      <c r="P10" s="47"/>
      <c r="Q10" s="47"/>
      <c r="R10" s="47"/>
      <c r="S10" s="47"/>
      <c r="T10" s="47"/>
      <c r="U10" s="47"/>
      <c r="V10" s="47"/>
    </row>
    <row r="11" spans="2:22">
      <c r="B11" s="189" t="s">
        <v>25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47"/>
      <c r="P11" s="47"/>
      <c r="Q11" s="47"/>
      <c r="R11" s="47"/>
      <c r="S11" s="47"/>
      <c r="T11" s="47"/>
      <c r="U11" s="47"/>
      <c r="V11" s="47"/>
    </row>
    <row r="12" spans="2:22" ht="15.7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7"/>
      <c r="P12" s="47"/>
      <c r="Q12" s="47"/>
      <c r="R12" s="47"/>
      <c r="S12" s="47"/>
      <c r="T12" s="47"/>
      <c r="U12" s="47"/>
      <c r="V12" s="47"/>
    </row>
    <row r="13" spans="2:22" ht="26.25" thickBot="1">
      <c r="B13" s="191" t="s">
        <v>26</v>
      </c>
      <c r="C13" s="192" t="s">
        <v>27</v>
      </c>
      <c r="D13" s="192" t="s">
        <v>28</v>
      </c>
      <c r="E13" s="192" t="s">
        <v>29</v>
      </c>
      <c r="F13" s="192" t="s">
        <v>30</v>
      </c>
      <c r="G13" s="192" t="s">
        <v>31</v>
      </c>
      <c r="H13" s="192" t="s">
        <v>32</v>
      </c>
      <c r="I13" s="192" t="s">
        <v>33</v>
      </c>
      <c r="J13" s="192" t="s">
        <v>34</v>
      </c>
      <c r="K13" s="192" t="s">
        <v>35</v>
      </c>
      <c r="L13" s="192" t="s">
        <v>36</v>
      </c>
      <c r="M13" s="192" t="s">
        <v>37</v>
      </c>
      <c r="N13" s="193" t="s">
        <v>38</v>
      </c>
      <c r="O13" s="48"/>
      <c r="P13" s="48"/>
      <c r="Q13" s="48"/>
      <c r="R13" s="48"/>
      <c r="S13" s="48"/>
      <c r="T13" s="48"/>
      <c r="U13" s="48"/>
      <c r="V13" s="48"/>
    </row>
    <row r="14" spans="2:22">
      <c r="B14" s="50" t="s">
        <v>39</v>
      </c>
      <c r="C14" s="49">
        <v>2.87</v>
      </c>
      <c r="D14" s="50">
        <v>14987</v>
      </c>
      <c r="E14" s="51">
        <v>2.85</v>
      </c>
      <c r="F14" s="50">
        <v>21500</v>
      </c>
      <c r="G14" s="51">
        <v>2.8</v>
      </c>
      <c r="H14" s="50">
        <v>15874</v>
      </c>
      <c r="I14" s="51">
        <v>2.96</v>
      </c>
      <c r="J14" s="50">
        <v>14987</v>
      </c>
      <c r="K14" s="51">
        <v>3.03</v>
      </c>
      <c r="L14" s="50">
        <v>21500</v>
      </c>
      <c r="M14" s="51">
        <v>3.03</v>
      </c>
      <c r="N14" s="50">
        <v>15874</v>
      </c>
      <c r="O14" s="52"/>
      <c r="P14" s="52"/>
      <c r="Q14" s="52"/>
      <c r="R14" s="52"/>
      <c r="S14" s="52"/>
      <c r="T14" s="52"/>
      <c r="U14" s="52"/>
      <c r="V14" s="52"/>
    </row>
    <row r="15" spans="2:22">
      <c r="B15" s="54" t="s">
        <v>40</v>
      </c>
      <c r="C15" s="53">
        <v>2.67</v>
      </c>
      <c r="D15" s="54">
        <v>15987</v>
      </c>
      <c r="E15" s="55">
        <v>2.67</v>
      </c>
      <c r="F15" s="54">
        <v>18754</v>
      </c>
      <c r="G15" s="55">
        <v>2.78</v>
      </c>
      <c r="H15" s="54">
        <v>15498</v>
      </c>
      <c r="I15" s="55">
        <v>2.82</v>
      </c>
      <c r="J15" s="54">
        <v>15987</v>
      </c>
      <c r="K15" s="55">
        <v>2.9</v>
      </c>
      <c r="L15" s="54">
        <v>18754</v>
      </c>
      <c r="M15" s="55">
        <v>2.96</v>
      </c>
      <c r="N15" s="54">
        <v>15498</v>
      </c>
      <c r="O15" s="52"/>
      <c r="P15" s="52"/>
      <c r="Q15" s="52"/>
      <c r="R15" s="52"/>
      <c r="S15" s="52"/>
      <c r="T15" s="52"/>
      <c r="U15" s="52"/>
      <c r="V15" s="52"/>
    </row>
    <row r="16" spans="2:22">
      <c r="B16" s="54" t="s">
        <v>41</v>
      </c>
      <c r="C16" s="53">
        <v>2.7</v>
      </c>
      <c r="D16" s="54">
        <v>5874</v>
      </c>
      <c r="E16" s="55">
        <v>2.82</v>
      </c>
      <c r="F16" s="54">
        <v>4050</v>
      </c>
      <c r="G16" s="55">
        <v>2.82</v>
      </c>
      <c r="H16" s="54">
        <v>9547</v>
      </c>
      <c r="I16" s="55">
        <v>2.91</v>
      </c>
      <c r="J16" s="54">
        <v>5900</v>
      </c>
      <c r="K16" s="55">
        <v>2.91</v>
      </c>
      <c r="L16" s="54">
        <v>14050</v>
      </c>
      <c r="M16" s="55">
        <v>3.05</v>
      </c>
      <c r="N16" s="54">
        <v>9547</v>
      </c>
      <c r="O16" s="52"/>
      <c r="P16" s="52"/>
      <c r="Q16" s="52"/>
      <c r="R16" s="52"/>
      <c r="S16" s="52"/>
      <c r="T16" s="52"/>
      <c r="U16" s="52"/>
      <c r="V16" s="52"/>
    </row>
    <row r="17" spans="2:22">
      <c r="B17" s="54" t="s">
        <v>42</v>
      </c>
      <c r="C17" s="53">
        <v>2.86</v>
      </c>
      <c r="D17" s="54">
        <v>18987</v>
      </c>
      <c r="E17" s="55">
        <v>2.9</v>
      </c>
      <c r="F17" s="54">
        <v>18732</v>
      </c>
      <c r="G17" s="55">
        <v>2.9</v>
      </c>
      <c r="H17" s="54">
        <v>17568</v>
      </c>
      <c r="I17" s="55">
        <v>2.85</v>
      </c>
      <c r="J17" s="54">
        <v>18987</v>
      </c>
      <c r="K17" s="55">
        <v>2.87</v>
      </c>
      <c r="L17" s="54">
        <v>18732</v>
      </c>
      <c r="M17" s="55">
        <v>2.89</v>
      </c>
      <c r="N17" s="54">
        <v>17568</v>
      </c>
      <c r="O17" s="52"/>
      <c r="P17" s="52"/>
      <c r="Q17" s="52"/>
      <c r="R17" s="52"/>
      <c r="S17" s="52"/>
      <c r="T17" s="52"/>
      <c r="U17" s="52"/>
      <c r="V17" s="52"/>
    </row>
    <row r="18" spans="2:22">
      <c r="B18" s="54" t="s">
        <v>43</v>
      </c>
      <c r="C18" s="53">
        <v>2.9</v>
      </c>
      <c r="D18" s="54">
        <v>10500</v>
      </c>
      <c r="E18" s="55">
        <v>2.96</v>
      </c>
      <c r="F18" s="54">
        <v>12500</v>
      </c>
      <c r="G18" s="55">
        <v>2.96</v>
      </c>
      <c r="H18" s="54">
        <v>18500</v>
      </c>
      <c r="I18" s="55">
        <v>3.02</v>
      </c>
      <c r="J18" s="54">
        <v>12100</v>
      </c>
      <c r="K18" s="55">
        <v>3.05</v>
      </c>
      <c r="L18" s="54">
        <v>20000</v>
      </c>
      <c r="M18" s="55">
        <v>3</v>
      </c>
      <c r="N18" s="54">
        <v>17600</v>
      </c>
      <c r="O18" s="52"/>
      <c r="P18" s="52"/>
      <c r="Q18" s="52"/>
      <c r="R18" s="52"/>
      <c r="S18" s="52"/>
      <c r="T18" s="52"/>
      <c r="U18" s="52"/>
      <c r="V18" s="52"/>
    </row>
    <row r="19" spans="2:2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52"/>
      <c r="P19" s="52"/>
      <c r="Q19" s="52"/>
      <c r="R19" s="52"/>
      <c r="S19" s="52"/>
      <c r="T19" s="52"/>
      <c r="U19" s="52"/>
      <c r="V19" s="52"/>
    </row>
    <row r="20" spans="2:2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52"/>
      <c r="P20" s="52"/>
      <c r="Q20" s="52"/>
      <c r="R20" s="52"/>
      <c r="S20" s="52"/>
      <c r="T20" s="52"/>
      <c r="U20" s="52"/>
      <c r="V20" s="52"/>
    </row>
    <row r="21" spans="2:22">
      <c r="B21" s="189" t="s">
        <v>44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47"/>
      <c r="P21" s="47"/>
      <c r="Q21" s="47"/>
      <c r="R21" s="47"/>
      <c r="S21" s="47"/>
      <c r="T21" s="47"/>
      <c r="U21" s="47"/>
      <c r="V21" s="47"/>
    </row>
    <row r="22" spans="2:2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7"/>
      <c r="P22" s="47"/>
      <c r="Q22" s="47"/>
      <c r="R22" s="47"/>
      <c r="S22" s="47"/>
      <c r="T22" s="47"/>
      <c r="U22" s="47"/>
      <c r="V22" s="47"/>
    </row>
    <row r="23" spans="2:22" ht="39" thickBot="1">
      <c r="B23" s="194" t="s">
        <v>26</v>
      </c>
      <c r="C23" s="195" t="s">
        <v>45</v>
      </c>
      <c r="D23" s="195" t="s">
        <v>46</v>
      </c>
      <c r="E23" s="195" t="s">
        <v>47</v>
      </c>
      <c r="F23" s="195" t="s">
        <v>48</v>
      </c>
      <c r="G23" s="195" t="s">
        <v>49</v>
      </c>
      <c r="H23" s="195" t="s">
        <v>50</v>
      </c>
      <c r="I23" s="195" t="s">
        <v>51</v>
      </c>
      <c r="J23" s="195" t="s">
        <v>52</v>
      </c>
      <c r="K23" s="195" t="s">
        <v>53</v>
      </c>
      <c r="L23" s="195" t="s">
        <v>54</v>
      </c>
      <c r="M23" s="195" t="s">
        <v>55</v>
      </c>
      <c r="N23" s="195" t="s">
        <v>56</v>
      </c>
      <c r="O23" s="48"/>
      <c r="P23" s="48"/>
      <c r="Q23" s="48"/>
      <c r="R23" s="48"/>
      <c r="S23" s="48"/>
      <c r="T23" s="48"/>
      <c r="U23" s="48"/>
      <c r="V23" s="48"/>
    </row>
    <row r="24" spans="2:22">
      <c r="B24" s="78" t="s">
        <v>39</v>
      </c>
      <c r="C24" s="56">
        <v>2.4395000000000002</v>
      </c>
      <c r="D24" s="57">
        <v>37467.5</v>
      </c>
      <c r="E24" s="56">
        <v>2.4224999999999999</v>
      </c>
      <c r="F24" s="58">
        <f>F14*2.4</f>
        <v>51600</v>
      </c>
      <c r="G24" s="59">
        <v>2.52</v>
      </c>
      <c r="H24" s="58">
        <f>H14*2.35</f>
        <v>37303.9</v>
      </c>
      <c r="I24" s="59">
        <v>2.6640000000000001</v>
      </c>
      <c r="J24" s="58">
        <f>J14*2.4</f>
        <v>35968.799999999996</v>
      </c>
      <c r="K24" s="59">
        <v>2.5754999999999999</v>
      </c>
      <c r="L24" s="58">
        <f>L14*2.4</f>
        <v>51600</v>
      </c>
      <c r="M24" s="59">
        <v>3.03</v>
      </c>
      <c r="N24" s="60">
        <f>N14*2.3</f>
        <v>36510.199999999997</v>
      </c>
      <c r="O24" s="52"/>
      <c r="P24" s="52"/>
      <c r="Q24" s="52"/>
      <c r="R24" s="52"/>
      <c r="S24" s="52"/>
      <c r="T24" s="52"/>
      <c r="U24" s="52"/>
      <c r="V24" s="52"/>
    </row>
    <row r="25" spans="2:22">
      <c r="B25" s="79" t="s">
        <v>40</v>
      </c>
      <c r="C25" s="53">
        <v>2.2694999999999999</v>
      </c>
      <c r="D25" s="54">
        <v>39967.5</v>
      </c>
      <c r="E25" s="53">
        <v>2.2694999999999999</v>
      </c>
      <c r="F25" s="61">
        <f>F15*2.4</f>
        <v>45009.599999999999</v>
      </c>
      <c r="G25" s="55">
        <v>2.363</v>
      </c>
      <c r="H25" s="61">
        <f>H15*2.35</f>
        <v>36420.300000000003</v>
      </c>
      <c r="I25" s="55">
        <v>2.5379999999999998</v>
      </c>
      <c r="J25" s="61">
        <f>J15*2.4</f>
        <v>38368.799999999996</v>
      </c>
      <c r="K25" s="55">
        <v>2.61</v>
      </c>
      <c r="L25" s="61">
        <f>L15*2.4</f>
        <v>45009.599999999999</v>
      </c>
      <c r="M25" s="55">
        <v>2.96</v>
      </c>
      <c r="N25" s="62">
        <f>N15*2.3</f>
        <v>35645.399999999994</v>
      </c>
      <c r="O25" s="52"/>
      <c r="P25" s="52"/>
      <c r="Q25" s="52"/>
      <c r="R25" s="52"/>
      <c r="S25" s="52"/>
      <c r="T25" s="52"/>
      <c r="U25" s="52"/>
      <c r="V25" s="52"/>
    </row>
    <row r="26" spans="2:22">
      <c r="B26" s="79" t="s">
        <v>41</v>
      </c>
      <c r="C26" s="53">
        <v>2.2949999999999999</v>
      </c>
      <c r="D26" s="54">
        <v>14685</v>
      </c>
      <c r="E26" s="53">
        <v>2.3969999999999998</v>
      </c>
      <c r="F26" s="61">
        <f>F16*2.4</f>
        <v>9720</v>
      </c>
      <c r="G26" s="55">
        <v>2.3969999999999998</v>
      </c>
      <c r="H26" s="61">
        <f>H16*2.35</f>
        <v>22435.45</v>
      </c>
      <c r="I26" s="55">
        <v>2.6190000000000002</v>
      </c>
      <c r="J26" s="61">
        <f>J16*2.4</f>
        <v>14160</v>
      </c>
      <c r="K26" s="55">
        <v>2.6190000000000002</v>
      </c>
      <c r="L26" s="61">
        <f>L16*2.4</f>
        <v>33720</v>
      </c>
      <c r="M26" s="55">
        <v>3.05</v>
      </c>
      <c r="N26" s="62">
        <f>N16*2.3</f>
        <v>21958.1</v>
      </c>
      <c r="O26" s="52"/>
      <c r="P26" s="52"/>
      <c r="Q26" s="52"/>
      <c r="R26" s="52"/>
      <c r="S26" s="52"/>
      <c r="T26" s="52"/>
      <c r="U26" s="52"/>
      <c r="V26" s="52"/>
    </row>
    <row r="27" spans="2:22">
      <c r="B27" s="79" t="s">
        <v>42</v>
      </c>
      <c r="C27" s="53">
        <v>2.431</v>
      </c>
      <c r="D27" s="54">
        <v>47467.5</v>
      </c>
      <c r="E27" s="53">
        <v>2.4649999999999999</v>
      </c>
      <c r="F27" s="61">
        <f>F17*2.4</f>
        <v>44956.799999999996</v>
      </c>
      <c r="G27" s="55">
        <v>2.4649999999999999</v>
      </c>
      <c r="H27" s="61">
        <f>H17*2.35</f>
        <v>41284.800000000003</v>
      </c>
      <c r="I27" s="55">
        <v>2.5649999999999999</v>
      </c>
      <c r="J27" s="61">
        <f>J17*2.4</f>
        <v>45568.799999999996</v>
      </c>
      <c r="K27" s="55">
        <v>2.5830000000000002</v>
      </c>
      <c r="L27" s="61">
        <f>L17*2.4</f>
        <v>44956.799999999996</v>
      </c>
      <c r="M27" s="55">
        <v>2.89</v>
      </c>
      <c r="N27" s="62">
        <f>N17*2.3</f>
        <v>40406.399999999994</v>
      </c>
      <c r="O27" s="52"/>
      <c r="P27" s="52"/>
      <c r="Q27" s="52"/>
      <c r="R27" s="52"/>
      <c r="S27" s="52"/>
      <c r="T27" s="52"/>
      <c r="U27" s="52"/>
      <c r="V27" s="52"/>
    </row>
    <row r="28" spans="2:22" ht="15.75" thickBot="1">
      <c r="B28" s="80" t="s">
        <v>43</v>
      </c>
      <c r="C28" s="63">
        <v>2.4649999999999999</v>
      </c>
      <c r="D28" s="64">
        <v>26250</v>
      </c>
      <c r="E28" s="65">
        <v>2.52</v>
      </c>
      <c r="F28" s="66">
        <f>F18*2.4</f>
        <v>30000</v>
      </c>
      <c r="G28" s="65">
        <v>2.516</v>
      </c>
      <c r="H28" s="66">
        <f>H18*2.35</f>
        <v>43475</v>
      </c>
      <c r="I28" s="65">
        <v>2.718</v>
      </c>
      <c r="J28" s="66">
        <f>J18*2.4</f>
        <v>29040</v>
      </c>
      <c r="K28" s="65">
        <v>2.7450000000000001</v>
      </c>
      <c r="L28" s="66">
        <f>L18*2.4</f>
        <v>48000</v>
      </c>
      <c r="M28" s="65">
        <v>3</v>
      </c>
      <c r="N28" s="67">
        <f>N18*2.3</f>
        <v>40480</v>
      </c>
      <c r="O28" s="52"/>
      <c r="P28" s="52"/>
      <c r="Q28" s="52"/>
      <c r="R28" s="52"/>
      <c r="S28" s="52"/>
      <c r="T28" s="52"/>
      <c r="U28" s="52"/>
      <c r="V28" s="52"/>
    </row>
  </sheetData>
  <phoneticPr fontId="7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K41"/>
  <sheetViews>
    <sheetView workbookViewId="0"/>
  </sheetViews>
  <sheetFormatPr defaultRowHeight="15"/>
  <cols>
    <col min="1" max="1" width="2.77734375" customWidth="1"/>
    <col min="2" max="11" width="8.88671875" style="14"/>
  </cols>
  <sheetData>
    <row r="5" spans="2:11" ht="36" customHeight="1">
      <c r="B5" s="205" t="s">
        <v>425</v>
      </c>
      <c r="C5" s="205"/>
      <c r="D5" s="205"/>
      <c r="E5" s="205"/>
      <c r="F5" s="205"/>
      <c r="G5" s="68"/>
      <c r="H5" s="68"/>
      <c r="I5" s="68"/>
      <c r="J5" s="68"/>
      <c r="K5" s="68"/>
    </row>
    <row r="6" spans="2:11" ht="52.5" customHeight="1">
      <c r="B6" s="205" t="s">
        <v>57</v>
      </c>
      <c r="C6" s="205"/>
      <c r="D6" s="205"/>
      <c r="E6" s="205"/>
      <c r="F6" s="205"/>
      <c r="G6" s="68"/>
      <c r="H6" s="68"/>
      <c r="I6" s="68"/>
      <c r="J6" s="68"/>
      <c r="K6" s="68"/>
    </row>
    <row r="7" spans="2:11" ht="43.5" customHeight="1">
      <c r="B7" s="205" t="s">
        <v>58</v>
      </c>
      <c r="C7" s="205"/>
      <c r="D7" s="205"/>
      <c r="E7" s="205"/>
      <c r="F7" s="205"/>
      <c r="G7" s="68"/>
      <c r="H7" s="68"/>
      <c r="I7" s="68"/>
      <c r="J7" s="68"/>
      <c r="K7" s="68"/>
    </row>
    <row r="8" spans="2:11" ht="57" customHeight="1">
      <c r="B8" s="205" t="s">
        <v>59</v>
      </c>
      <c r="C8" s="205"/>
      <c r="D8" s="205"/>
      <c r="E8" s="205"/>
      <c r="F8" s="205"/>
      <c r="G8" s="68"/>
      <c r="H8" s="68"/>
      <c r="I8" s="68"/>
      <c r="J8" s="68"/>
      <c r="K8" s="68"/>
    </row>
    <row r="9" spans="2:11" ht="57" customHeight="1">
      <c r="B9" s="205" t="s">
        <v>60</v>
      </c>
      <c r="C9" s="205"/>
      <c r="D9" s="205"/>
      <c r="E9" s="205"/>
      <c r="F9" s="205"/>
      <c r="G9" s="68"/>
      <c r="H9" s="68"/>
      <c r="I9" s="68"/>
      <c r="J9" s="68"/>
      <c r="K9" s="68"/>
    </row>
    <row r="11" spans="2:11">
      <c r="B11" s="69" t="s">
        <v>61</v>
      </c>
      <c r="C11" s="13"/>
      <c r="D11" s="13"/>
      <c r="E11" s="13"/>
      <c r="F11" s="13"/>
      <c r="G11" s="13"/>
      <c r="H11" s="13"/>
      <c r="I11" s="13"/>
      <c r="J11" s="13"/>
    </row>
    <row r="12" spans="2:11">
      <c r="K12" s="70"/>
    </row>
    <row r="13" spans="2:11">
      <c r="B13" s="71" t="s">
        <v>62</v>
      </c>
      <c r="C13" s="72" t="s">
        <v>63</v>
      </c>
      <c r="D13" s="72" t="s">
        <v>64</v>
      </c>
      <c r="E13" s="72" t="s">
        <v>65</v>
      </c>
      <c r="F13" s="73" t="s">
        <v>66</v>
      </c>
      <c r="G13" s="73" t="s">
        <v>67</v>
      </c>
      <c r="H13" s="73" t="s">
        <v>68</v>
      </c>
      <c r="I13" s="73" t="s">
        <v>69</v>
      </c>
      <c r="J13" s="73" t="s">
        <v>70</v>
      </c>
      <c r="K13" s="70"/>
    </row>
    <row r="14" spans="2:11">
      <c r="B14" s="74" t="s">
        <v>71</v>
      </c>
      <c r="C14" s="75">
        <v>10111</v>
      </c>
      <c r="D14" s="75">
        <v>13400</v>
      </c>
      <c r="E14" s="75">
        <v>20900</v>
      </c>
      <c r="F14" s="75">
        <v>23600</v>
      </c>
      <c r="G14" s="75">
        <v>24800</v>
      </c>
      <c r="H14" s="75">
        <v>25400</v>
      </c>
      <c r="I14" s="75">
        <v>26500</v>
      </c>
      <c r="J14" s="75">
        <v>27200</v>
      </c>
    </row>
    <row r="15" spans="2:11">
      <c r="B15" s="74" t="s">
        <v>72</v>
      </c>
      <c r="C15" s="75">
        <v>22100</v>
      </c>
      <c r="D15" s="75">
        <v>24050</v>
      </c>
      <c r="E15" s="75">
        <v>27890</v>
      </c>
      <c r="F15" s="75">
        <v>31600</v>
      </c>
      <c r="G15" s="75">
        <v>32500</v>
      </c>
      <c r="H15" s="75">
        <v>33300</v>
      </c>
      <c r="I15" s="75">
        <v>34000</v>
      </c>
      <c r="J15" s="75">
        <v>34900</v>
      </c>
    </row>
    <row r="16" spans="2:11">
      <c r="B16" s="74" t="s">
        <v>73</v>
      </c>
      <c r="C16" s="75">
        <v>13270</v>
      </c>
      <c r="D16" s="75">
        <v>15670</v>
      </c>
      <c r="E16" s="75">
        <v>19850</v>
      </c>
      <c r="F16" s="75">
        <v>23450</v>
      </c>
      <c r="G16" s="75">
        <v>25600</v>
      </c>
      <c r="H16" s="75">
        <v>26300</v>
      </c>
      <c r="I16" s="75">
        <v>26900</v>
      </c>
      <c r="J16" s="75">
        <v>27300</v>
      </c>
    </row>
    <row r="17" spans="2:10">
      <c r="B17" s="74" t="s">
        <v>74</v>
      </c>
      <c r="C17" s="75">
        <v>10800</v>
      </c>
      <c r="D17" s="75">
        <v>21500</v>
      </c>
      <c r="E17" s="75">
        <v>28970</v>
      </c>
      <c r="F17" s="75">
        <v>32500</v>
      </c>
      <c r="G17" s="75">
        <v>35000</v>
      </c>
      <c r="H17" s="75">
        <v>36000</v>
      </c>
      <c r="I17" s="75">
        <v>36800</v>
      </c>
      <c r="J17" s="75">
        <v>37700</v>
      </c>
    </row>
    <row r="18" spans="2:10">
      <c r="B18" s="74" t="s">
        <v>75</v>
      </c>
      <c r="C18" s="75">
        <v>23400</v>
      </c>
      <c r="D18" s="75">
        <v>25600</v>
      </c>
      <c r="E18" s="75">
        <v>26500</v>
      </c>
      <c r="F18" s="75">
        <v>29400</v>
      </c>
      <c r="G18" s="75">
        <v>31200</v>
      </c>
      <c r="H18" s="75">
        <v>32100</v>
      </c>
      <c r="I18" s="75">
        <v>33000</v>
      </c>
      <c r="J18" s="75">
        <v>33900</v>
      </c>
    </row>
    <row r="19" spans="2:10">
      <c r="B19" s="74" t="s">
        <v>76</v>
      </c>
      <c r="C19" s="75">
        <v>12100</v>
      </c>
      <c r="D19" s="75">
        <v>14050</v>
      </c>
      <c r="E19" s="75">
        <v>17890</v>
      </c>
      <c r="F19" s="75">
        <v>21600</v>
      </c>
      <c r="G19" s="75">
        <v>22500</v>
      </c>
      <c r="H19" s="75">
        <v>13300</v>
      </c>
      <c r="I19" s="75">
        <v>14000</v>
      </c>
      <c r="J19" s="75">
        <v>24900</v>
      </c>
    </row>
    <row r="22" spans="2:10">
      <c r="B22" s="69" t="s">
        <v>77</v>
      </c>
      <c r="C22" s="13"/>
      <c r="D22" s="13"/>
      <c r="E22" s="13"/>
      <c r="F22" s="13"/>
      <c r="G22" s="13"/>
      <c r="H22" s="13"/>
      <c r="I22" s="13"/>
      <c r="J22" s="13"/>
    </row>
    <row r="24" spans="2:10">
      <c r="B24" s="71" t="s">
        <v>62</v>
      </c>
      <c r="C24" s="72" t="s">
        <v>63</v>
      </c>
      <c r="D24" s="72" t="s">
        <v>64</v>
      </c>
      <c r="E24" s="72" t="s">
        <v>65</v>
      </c>
      <c r="F24" s="72" t="s">
        <v>66</v>
      </c>
      <c r="G24" s="72" t="s">
        <v>67</v>
      </c>
      <c r="H24" s="72" t="s">
        <v>68</v>
      </c>
      <c r="I24" s="72" t="s">
        <v>69</v>
      </c>
      <c r="J24" s="72" t="s">
        <v>70</v>
      </c>
    </row>
    <row r="25" spans="2:10">
      <c r="B25" s="74" t="s">
        <v>71</v>
      </c>
      <c r="C25" s="75">
        <f t="shared" ref="C25:C30" si="0">C14*83%</f>
        <v>8392.1299999999992</v>
      </c>
      <c r="D25" s="75">
        <f>D14*81%</f>
        <v>10854</v>
      </c>
      <c r="E25" s="75">
        <f>E14*92%</f>
        <v>19228</v>
      </c>
      <c r="F25" s="75">
        <f>F14*92%</f>
        <v>21712</v>
      </c>
      <c r="G25" s="75">
        <f t="shared" ref="G25:H30" si="1">G14*83%</f>
        <v>20584</v>
      </c>
      <c r="H25" s="75">
        <f t="shared" si="1"/>
        <v>21082</v>
      </c>
      <c r="I25" s="75">
        <f t="shared" ref="I25:I30" si="2">I14*81%</f>
        <v>21465</v>
      </c>
      <c r="J25" s="75">
        <f t="shared" ref="J25:J30" si="3">J14*74%</f>
        <v>20128</v>
      </c>
    </row>
    <row r="26" spans="2:10">
      <c r="B26" s="74" t="s">
        <v>72</v>
      </c>
      <c r="C26" s="75">
        <f t="shared" si="0"/>
        <v>18343</v>
      </c>
      <c r="D26" s="75">
        <f>D15*81%</f>
        <v>19480.5</v>
      </c>
      <c r="E26" s="75">
        <f>E15*87%</f>
        <v>24264.3</v>
      </c>
      <c r="F26" s="75">
        <f>F15*92%</f>
        <v>29072</v>
      </c>
      <c r="G26" s="75">
        <f t="shared" si="1"/>
        <v>26975</v>
      </c>
      <c r="H26" s="75">
        <f t="shared" si="1"/>
        <v>27639</v>
      </c>
      <c r="I26" s="75">
        <f t="shared" si="2"/>
        <v>27540</v>
      </c>
      <c r="J26" s="75">
        <f t="shared" si="3"/>
        <v>25826</v>
      </c>
    </row>
    <row r="27" spans="2:10">
      <c r="B27" s="74" t="s">
        <v>73</v>
      </c>
      <c r="C27" s="75">
        <f t="shared" si="0"/>
        <v>11014.1</v>
      </c>
      <c r="D27" s="75">
        <f>D16*87%</f>
        <v>13632.9</v>
      </c>
      <c r="E27" s="75">
        <f>E16*87%</f>
        <v>17269.5</v>
      </c>
      <c r="F27" s="75">
        <f>F16*92%</f>
        <v>21574</v>
      </c>
      <c r="G27" s="75">
        <f t="shared" si="1"/>
        <v>21248</v>
      </c>
      <c r="H27" s="75">
        <f t="shared" si="1"/>
        <v>21829</v>
      </c>
      <c r="I27" s="75">
        <f t="shared" si="2"/>
        <v>21789</v>
      </c>
      <c r="J27" s="75">
        <f t="shared" si="3"/>
        <v>20202</v>
      </c>
    </row>
    <row r="28" spans="2:10">
      <c r="B28" s="74" t="s">
        <v>74</v>
      </c>
      <c r="C28" s="75">
        <f t="shared" si="0"/>
        <v>8964</v>
      </c>
      <c r="D28" s="75">
        <f>D17*87%</f>
        <v>18705</v>
      </c>
      <c r="E28" s="75">
        <f>E17*87%</f>
        <v>25203.9</v>
      </c>
      <c r="F28" s="75">
        <f>F17*92%</f>
        <v>29900</v>
      </c>
      <c r="G28" s="75">
        <f t="shared" si="1"/>
        <v>29050</v>
      </c>
      <c r="H28" s="75">
        <f t="shared" si="1"/>
        <v>29880</v>
      </c>
      <c r="I28" s="75">
        <f t="shared" si="2"/>
        <v>29808.000000000004</v>
      </c>
      <c r="J28" s="75">
        <f t="shared" si="3"/>
        <v>27898</v>
      </c>
    </row>
    <row r="29" spans="2:10">
      <c r="B29" s="74" t="s">
        <v>75</v>
      </c>
      <c r="C29" s="75">
        <f t="shared" si="0"/>
        <v>19422</v>
      </c>
      <c r="D29" s="75">
        <f>D18*87%</f>
        <v>22272</v>
      </c>
      <c r="E29" s="75">
        <f>E18*87%</f>
        <v>23055</v>
      </c>
      <c r="F29" s="75">
        <f>F18*92%</f>
        <v>27048</v>
      </c>
      <c r="G29" s="75">
        <f t="shared" si="1"/>
        <v>25896</v>
      </c>
      <c r="H29" s="75">
        <f t="shared" si="1"/>
        <v>26643</v>
      </c>
      <c r="I29" s="75">
        <f t="shared" si="2"/>
        <v>26730</v>
      </c>
      <c r="J29" s="75">
        <f t="shared" si="3"/>
        <v>25086</v>
      </c>
    </row>
    <row r="30" spans="2:10">
      <c r="B30" s="74" t="s">
        <v>76</v>
      </c>
      <c r="C30" s="75">
        <f t="shared" si="0"/>
        <v>10043</v>
      </c>
      <c r="D30" s="75">
        <f>D19*81%</f>
        <v>11380.5</v>
      </c>
      <c r="E30" s="75">
        <f>E19*87%</f>
        <v>15564.3</v>
      </c>
      <c r="F30" s="75">
        <f>F19*92%</f>
        <v>19872</v>
      </c>
      <c r="G30" s="75">
        <f t="shared" si="1"/>
        <v>18675</v>
      </c>
      <c r="H30" s="75">
        <f t="shared" si="1"/>
        <v>11039</v>
      </c>
      <c r="I30" s="75">
        <f t="shared" si="2"/>
        <v>11340</v>
      </c>
      <c r="J30" s="75">
        <f t="shared" si="3"/>
        <v>18426</v>
      </c>
    </row>
    <row r="33" spans="2:10">
      <c r="B33" s="71"/>
      <c r="C33" s="72"/>
      <c r="D33" s="72"/>
      <c r="E33" s="72"/>
      <c r="F33" s="72"/>
      <c r="G33" s="72"/>
      <c r="H33" s="72"/>
      <c r="I33" s="72"/>
      <c r="J33" s="72"/>
    </row>
    <row r="34" spans="2:10">
      <c r="B34" s="74"/>
      <c r="C34" s="75"/>
      <c r="D34" s="75"/>
      <c r="E34" s="75"/>
      <c r="F34" s="75"/>
      <c r="G34" s="75"/>
      <c r="H34" s="75"/>
      <c r="I34" s="75"/>
      <c r="J34" s="75"/>
    </row>
    <row r="35" spans="2:10">
      <c r="B35" s="74"/>
      <c r="C35" s="75"/>
      <c r="D35" s="75"/>
      <c r="E35" s="75"/>
      <c r="F35" s="75"/>
      <c r="G35" s="75"/>
      <c r="H35" s="75"/>
      <c r="I35" s="75"/>
      <c r="J35" s="75"/>
    </row>
    <row r="36" spans="2:10">
      <c r="B36" s="74"/>
      <c r="C36" s="75"/>
      <c r="D36" s="75"/>
      <c r="E36" s="75"/>
      <c r="F36" s="75"/>
      <c r="G36" s="75"/>
      <c r="H36" s="75"/>
      <c r="I36" s="75"/>
      <c r="J36" s="75"/>
    </row>
    <row r="37" spans="2:10">
      <c r="B37" s="74"/>
      <c r="C37" s="75"/>
      <c r="D37" s="75"/>
      <c r="E37" s="75"/>
      <c r="F37" s="75"/>
      <c r="G37" s="75"/>
      <c r="H37" s="75"/>
      <c r="I37" s="75"/>
      <c r="J37" s="75"/>
    </row>
    <row r="38" spans="2:10">
      <c r="B38" s="74"/>
      <c r="C38" s="75"/>
      <c r="D38" s="75"/>
      <c r="E38" s="75"/>
      <c r="F38" s="75"/>
      <c r="G38" s="75"/>
      <c r="H38" s="75"/>
      <c r="I38" s="75"/>
      <c r="J38" s="75"/>
    </row>
    <row r="39" spans="2:10">
      <c r="B39" s="74"/>
      <c r="C39" s="75"/>
      <c r="D39" s="75"/>
      <c r="E39" s="75"/>
      <c r="F39" s="75"/>
      <c r="G39" s="75"/>
      <c r="H39" s="75"/>
      <c r="I39" s="75"/>
      <c r="J39" s="75"/>
    </row>
    <row r="41" spans="2:10">
      <c r="C41" s="76"/>
    </row>
  </sheetData>
  <mergeCells count="5">
    <mergeCell ref="B9:F9"/>
    <mergeCell ref="B5:F5"/>
    <mergeCell ref="B6:F6"/>
    <mergeCell ref="B7:F7"/>
    <mergeCell ref="B8:F8"/>
  </mergeCells>
  <phoneticPr fontId="7" type="noConversion"/>
  <conditionalFormatting sqref="C34:J39">
    <cfRule type="cellIs" dxfId="0" priority="1" stopIfTrue="1" operator="greaterThan">
      <formula>5000</formula>
    </cfRule>
  </conditionalFormatting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P17"/>
  <sheetViews>
    <sheetView workbookViewId="0"/>
  </sheetViews>
  <sheetFormatPr defaultRowHeight="15"/>
  <cols>
    <col min="1" max="1" width="2.77734375" customWidth="1"/>
    <col min="6" max="6" width="10.5546875" customWidth="1"/>
    <col min="7" max="7" width="10.44140625" customWidth="1"/>
    <col min="10" max="11" width="9.5546875" bestFit="1" customWidth="1"/>
    <col min="12" max="12" width="8.6640625" bestFit="1" customWidth="1"/>
    <col min="13" max="13" width="8.33203125" bestFit="1" customWidth="1"/>
    <col min="14" max="15" width="9.5546875" bestFit="1" customWidth="1"/>
  </cols>
  <sheetData>
    <row r="5" spans="2:16">
      <c r="B5" s="184" t="s">
        <v>96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2:16">
      <c r="B6" s="184" t="s">
        <v>97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2:16">
      <c r="B7" s="184" t="s">
        <v>98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2:16">
      <c r="B8" s="184" t="s">
        <v>99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2:16">
      <c r="B9" s="184" t="s">
        <v>100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</row>
    <row r="10" spans="2:16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6">
      <c r="B11" s="184" t="s">
        <v>101</v>
      </c>
      <c r="C11" s="185"/>
      <c r="D11" s="186"/>
      <c r="E11" s="186"/>
      <c r="F11" s="186"/>
      <c r="G11" s="186"/>
      <c r="H11" s="186"/>
      <c r="I11" s="186"/>
      <c r="J11" s="186"/>
      <c r="K11" s="185"/>
      <c r="L11" s="185"/>
      <c r="M11" s="185"/>
      <c r="N11" s="185"/>
      <c r="O11" s="185"/>
      <c r="P11" s="2"/>
    </row>
    <row r="12" spans="2:16">
      <c r="B12" s="8"/>
      <c r="C12" s="8"/>
      <c r="D12" s="12"/>
      <c r="E12" s="12"/>
      <c r="F12" s="8"/>
      <c r="G12" s="8"/>
      <c r="H12" s="8"/>
      <c r="I12" s="8"/>
      <c r="J12" s="8"/>
      <c r="K12" s="14"/>
      <c r="L12" s="14"/>
      <c r="M12" s="14"/>
      <c r="N12" s="14"/>
      <c r="O12" s="14"/>
    </row>
    <row r="13" spans="2:16" s="85" customFormat="1" ht="63.75">
      <c r="B13" s="187" t="s">
        <v>102</v>
      </c>
      <c r="C13" s="188" t="s">
        <v>103</v>
      </c>
      <c r="D13" s="188" t="s">
        <v>104</v>
      </c>
      <c r="E13" s="188" t="s">
        <v>105</v>
      </c>
      <c r="F13" s="188" t="s">
        <v>106</v>
      </c>
      <c r="G13" s="188" t="s">
        <v>107</v>
      </c>
      <c r="H13" s="188" t="s">
        <v>108</v>
      </c>
      <c r="I13" s="188" t="s">
        <v>109</v>
      </c>
      <c r="J13" s="188" t="s">
        <v>110</v>
      </c>
      <c r="K13" s="188" t="s">
        <v>111</v>
      </c>
      <c r="L13" s="188" t="s">
        <v>112</v>
      </c>
      <c r="M13" s="188" t="s">
        <v>109</v>
      </c>
      <c r="N13" s="188" t="s">
        <v>113</v>
      </c>
      <c r="O13" s="188" t="s">
        <v>114</v>
      </c>
    </row>
    <row r="14" spans="2:16">
      <c r="B14" s="81">
        <v>1</v>
      </c>
      <c r="C14" s="82" t="s">
        <v>75</v>
      </c>
      <c r="D14" s="82">
        <f>100+SUM(B14:C14)</f>
        <v>101</v>
      </c>
      <c r="E14" s="82">
        <v>65</v>
      </c>
      <c r="F14" s="83">
        <v>35500</v>
      </c>
      <c r="G14" s="83">
        <v>45800</v>
      </c>
      <c r="H14" s="82">
        <v>110</v>
      </c>
      <c r="I14" s="84">
        <v>108</v>
      </c>
      <c r="J14" s="83">
        <v>34600</v>
      </c>
      <c r="K14" s="83">
        <v>45800</v>
      </c>
      <c r="L14" s="82">
        <v>110</v>
      </c>
      <c r="M14" s="84">
        <v>108</v>
      </c>
      <c r="N14" s="83">
        <v>34600</v>
      </c>
      <c r="O14" s="83">
        <v>45800</v>
      </c>
    </row>
    <row r="15" spans="2:16">
      <c r="B15" s="81">
        <v>2</v>
      </c>
      <c r="C15" s="82" t="s">
        <v>115</v>
      </c>
      <c r="D15" s="82">
        <v>150</v>
      </c>
      <c r="E15" s="82">
        <v>125</v>
      </c>
      <c r="F15" s="83">
        <v>46500</v>
      </c>
      <c r="G15" s="83">
        <v>44900</v>
      </c>
      <c r="H15" s="82">
        <v>120</v>
      </c>
      <c r="I15" s="84">
        <v>111</v>
      </c>
      <c r="J15" s="83">
        <v>40800</v>
      </c>
      <c r="K15" s="83">
        <v>44900</v>
      </c>
      <c r="L15" s="82">
        <v>120</v>
      </c>
      <c r="M15" s="84">
        <v>111</v>
      </c>
      <c r="N15" s="83">
        <v>40800</v>
      </c>
      <c r="O15" s="83">
        <v>44900</v>
      </c>
    </row>
    <row r="16" spans="2:16">
      <c r="B16" s="81">
        <v>3</v>
      </c>
      <c r="C16" s="82" t="s">
        <v>116</v>
      </c>
      <c r="D16" s="82">
        <v>90</v>
      </c>
      <c r="E16" s="82">
        <v>89</v>
      </c>
      <c r="F16" s="83">
        <v>29800</v>
      </c>
      <c r="G16" s="83">
        <v>45600</v>
      </c>
      <c r="H16" s="82">
        <v>80</v>
      </c>
      <c r="I16" s="84">
        <v>80</v>
      </c>
      <c r="J16" s="83">
        <v>32900</v>
      </c>
      <c r="K16" s="83">
        <v>45600</v>
      </c>
      <c r="L16" s="82">
        <v>80</v>
      </c>
      <c r="M16" s="84">
        <v>80</v>
      </c>
      <c r="N16" s="83">
        <v>32900</v>
      </c>
      <c r="O16" s="83">
        <v>45600</v>
      </c>
    </row>
    <row r="17" spans="2:15">
      <c r="B17" s="81">
        <v>4</v>
      </c>
      <c r="C17" s="82" t="s">
        <v>117</v>
      </c>
      <c r="D17" s="82">
        <v>85</v>
      </c>
      <c r="E17" s="82">
        <v>80</v>
      </c>
      <c r="F17" s="83">
        <v>25800</v>
      </c>
      <c r="G17" s="83">
        <v>45500</v>
      </c>
      <c r="H17" s="82">
        <v>105</v>
      </c>
      <c r="I17" s="84">
        <v>104</v>
      </c>
      <c r="J17" s="83">
        <v>32400</v>
      </c>
      <c r="K17" s="83">
        <v>45500</v>
      </c>
      <c r="L17" s="82">
        <v>105</v>
      </c>
      <c r="M17" s="84">
        <v>104</v>
      </c>
      <c r="N17" s="83">
        <v>32400</v>
      </c>
      <c r="O17" s="83">
        <v>45500</v>
      </c>
    </row>
  </sheetData>
  <phoneticPr fontId="7" type="noConversion"/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J63"/>
  <sheetViews>
    <sheetView workbookViewId="0"/>
  </sheetViews>
  <sheetFormatPr defaultRowHeight="15"/>
  <cols>
    <col min="1" max="1" width="2.77734375" customWidth="1"/>
    <col min="2" max="2" width="11.77734375" customWidth="1"/>
  </cols>
  <sheetData>
    <row r="5" spans="2:10" ht="33.75" customHeight="1">
      <c r="B5" s="206" t="s">
        <v>149</v>
      </c>
      <c r="C5" s="207"/>
      <c r="D5" s="207"/>
      <c r="E5" s="207"/>
      <c r="F5" s="207"/>
      <c r="G5" s="207"/>
      <c r="H5" s="207"/>
      <c r="I5" s="105"/>
      <c r="J5" s="105"/>
    </row>
    <row r="6" spans="2:10" ht="33.75" customHeight="1">
      <c r="B6" s="206" t="s">
        <v>150</v>
      </c>
      <c r="C6" s="207"/>
      <c r="D6" s="207"/>
      <c r="E6" s="207"/>
      <c r="F6" s="207"/>
      <c r="G6" s="207"/>
      <c r="H6" s="207"/>
      <c r="I6" s="105"/>
      <c r="J6" s="105"/>
    </row>
    <row r="7" spans="2:10" ht="33.75" customHeight="1">
      <c r="B7" s="206" t="s">
        <v>151</v>
      </c>
      <c r="C7" s="207"/>
      <c r="D7" s="207"/>
      <c r="E7" s="207"/>
      <c r="F7" s="207"/>
      <c r="G7" s="207"/>
      <c r="H7" s="207"/>
      <c r="I7" s="105"/>
      <c r="J7" s="105"/>
    </row>
    <row r="8" spans="2:10" ht="33.75" customHeight="1">
      <c r="B8" s="206" t="s">
        <v>152</v>
      </c>
      <c r="C8" s="207"/>
      <c r="D8" s="207"/>
      <c r="E8" s="207"/>
      <c r="F8" s="207"/>
      <c r="G8" s="207"/>
      <c r="H8" s="207"/>
      <c r="I8" s="105"/>
      <c r="J8" s="105"/>
    </row>
    <row r="9" spans="2:10" ht="33.75" customHeight="1">
      <c r="B9" s="206" t="s">
        <v>153</v>
      </c>
      <c r="C9" s="207"/>
      <c r="D9" s="207"/>
      <c r="E9" s="207"/>
      <c r="F9" s="207"/>
      <c r="G9" s="207"/>
      <c r="H9" s="207"/>
      <c r="I9" s="105"/>
      <c r="J9" s="105"/>
    </row>
    <row r="10" spans="2:10">
      <c r="B10" s="77"/>
      <c r="C10" s="14"/>
      <c r="D10" s="14"/>
      <c r="E10" s="14"/>
      <c r="F10" s="14"/>
      <c r="G10" s="14"/>
      <c r="H10" s="14"/>
      <c r="I10" s="14"/>
    </row>
    <row r="11" spans="2:10">
      <c r="B11" s="77"/>
      <c r="C11" s="14"/>
      <c r="D11" s="14"/>
      <c r="E11" s="14"/>
      <c r="F11" s="14"/>
      <c r="G11" s="14"/>
      <c r="H11" s="14"/>
      <c r="I11" s="14"/>
    </row>
    <row r="12" spans="2:10" ht="15.75" thickBot="1">
      <c r="B12" s="14"/>
      <c r="C12" s="14"/>
      <c r="D12" s="14"/>
      <c r="E12" s="14"/>
      <c r="F12" s="14"/>
      <c r="G12" s="14"/>
      <c r="H12" s="14"/>
      <c r="I12" s="14"/>
    </row>
    <row r="13" spans="2:10" ht="15.75" thickBot="1">
      <c r="B13" s="101" t="s">
        <v>154</v>
      </c>
      <c r="C13" s="102" t="s">
        <v>155</v>
      </c>
      <c r="D13" s="102" t="s">
        <v>156</v>
      </c>
      <c r="E13" s="102" t="s">
        <v>157</v>
      </c>
      <c r="F13" s="102" t="s">
        <v>158</v>
      </c>
      <c r="G13" s="102" t="s">
        <v>159</v>
      </c>
      <c r="H13" s="103" t="s">
        <v>160</v>
      </c>
      <c r="I13" s="104" t="s">
        <v>161</v>
      </c>
    </row>
    <row r="14" spans="2:10">
      <c r="B14" s="86">
        <v>29740</v>
      </c>
      <c r="C14" s="87" t="s">
        <v>162</v>
      </c>
      <c r="D14" s="87" t="s">
        <v>163</v>
      </c>
      <c r="E14" s="88">
        <v>58</v>
      </c>
      <c r="F14" s="87" t="s">
        <v>164</v>
      </c>
      <c r="G14" s="87" t="s">
        <v>165</v>
      </c>
      <c r="H14" s="87">
        <v>3</v>
      </c>
      <c r="I14" s="89">
        <v>2900</v>
      </c>
    </row>
    <row r="15" spans="2:10">
      <c r="B15" s="90">
        <v>34137</v>
      </c>
      <c r="C15" s="74" t="s">
        <v>166</v>
      </c>
      <c r="D15" s="74" t="s">
        <v>167</v>
      </c>
      <c r="E15" s="91">
        <v>30</v>
      </c>
      <c r="F15" s="74" t="s">
        <v>168</v>
      </c>
      <c r="G15" s="74" t="s">
        <v>169</v>
      </c>
      <c r="H15" s="74">
        <v>2</v>
      </c>
      <c r="I15" s="92">
        <v>3000</v>
      </c>
      <c r="J15" s="17"/>
    </row>
    <row r="16" spans="2:10">
      <c r="B16" s="90">
        <v>35840</v>
      </c>
      <c r="C16" s="74" t="s">
        <v>170</v>
      </c>
      <c r="D16" s="74" t="s">
        <v>171</v>
      </c>
      <c r="E16" s="91">
        <v>29</v>
      </c>
      <c r="F16" s="74" t="s">
        <v>172</v>
      </c>
      <c r="G16" s="74" t="s">
        <v>169</v>
      </c>
      <c r="H16" s="74">
        <v>0</v>
      </c>
      <c r="I16" s="92">
        <v>1320</v>
      </c>
    </row>
    <row r="17" spans="2:10">
      <c r="B17" s="90">
        <v>35046</v>
      </c>
      <c r="C17" s="74" t="s">
        <v>173</v>
      </c>
      <c r="D17" s="74" t="s">
        <v>174</v>
      </c>
      <c r="E17" s="91">
        <v>25</v>
      </c>
      <c r="F17" s="74" t="s">
        <v>175</v>
      </c>
      <c r="G17" s="74" t="s">
        <v>169</v>
      </c>
      <c r="H17" s="74">
        <v>0</v>
      </c>
      <c r="I17" s="92">
        <v>1100</v>
      </c>
    </row>
    <row r="18" spans="2:10">
      <c r="B18" s="90">
        <v>30649</v>
      </c>
      <c r="C18" s="74" t="s">
        <v>176</v>
      </c>
      <c r="D18" s="74" t="s">
        <v>177</v>
      </c>
      <c r="E18" s="91">
        <v>45</v>
      </c>
      <c r="F18" s="74" t="s">
        <v>178</v>
      </c>
      <c r="G18" s="74" t="s">
        <v>179</v>
      </c>
      <c r="H18" s="74">
        <v>2</v>
      </c>
      <c r="I18" s="92">
        <v>3700</v>
      </c>
    </row>
    <row r="19" spans="2:10">
      <c r="B19" s="90">
        <v>29064</v>
      </c>
      <c r="C19" s="74" t="s">
        <v>180</v>
      </c>
      <c r="D19" s="74" t="s">
        <v>181</v>
      </c>
      <c r="E19" s="91">
        <v>52</v>
      </c>
      <c r="F19" s="74" t="s">
        <v>164</v>
      </c>
      <c r="G19" s="74" t="s">
        <v>179</v>
      </c>
      <c r="H19" s="74">
        <v>4</v>
      </c>
      <c r="I19" s="92">
        <v>3300</v>
      </c>
    </row>
    <row r="20" spans="2:10">
      <c r="B20" s="90">
        <v>29152</v>
      </c>
      <c r="C20" s="74" t="s">
        <v>182</v>
      </c>
      <c r="D20" s="74" t="s">
        <v>183</v>
      </c>
      <c r="E20" s="91">
        <v>47</v>
      </c>
      <c r="F20" s="74" t="s">
        <v>184</v>
      </c>
      <c r="G20" s="74" t="s">
        <v>179</v>
      </c>
      <c r="H20" s="74">
        <v>2</v>
      </c>
      <c r="I20" s="92">
        <v>870</v>
      </c>
    </row>
    <row r="21" spans="2:10">
      <c r="B21" s="90">
        <v>34123</v>
      </c>
      <c r="C21" s="74" t="s">
        <v>185</v>
      </c>
      <c r="D21" s="74" t="s">
        <v>186</v>
      </c>
      <c r="E21" s="91">
        <v>37</v>
      </c>
      <c r="F21" s="74" t="s">
        <v>187</v>
      </c>
      <c r="G21" s="74" t="s">
        <v>179</v>
      </c>
      <c r="H21" s="74">
        <v>1</v>
      </c>
      <c r="I21" s="92">
        <v>1340</v>
      </c>
    </row>
    <row r="22" spans="2:10">
      <c r="B22" s="90">
        <v>30087</v>
      </c>
      <c r="C22" s="74" t="s">
        <v>188</v>
      </c>
      <c r="D22" s="74" t="s">
        <v>189</v>
      </c>
      <c r="E22" s="91">
        <v>32</v>
      </c>
      <c r="F22" s="74" t="s">
        <v>190</v>
      </c>
      <c r="G22" s="74" t="s">
        <v>179</v>
      </c>
      <c r="H22" s="74">
        <v>0</v>
      </c>
      <c r="I22" s="92">
        <v>2160</v>
      </c>
    </row>
    <row r="23" spans="2:10">
      <c r="B23" s="90">
        <v>30076</v>
      </c>
      <c r="C23" s="74" t="s">
        <v>191</v>
      </c>
      <c r="D23" s="74" t="s">
        <v>192</v>
      </c>
      <c r="E23" s="91">
        <v>41</v>
      </c>
      <c r="F23" s="74" t="s">
        <v>193</v>
      </c>
      <c r="G23" s="74" t="s">
        <v>179</v>
      </c>
      <c r="H23" s="74">
        <v>3</v>
      </c>
      <c r="I23" s="92">
        <v>1340</v>
      </c>
    </row>
    <row r="24" spans="2:10">
      <c r="B24" s="90">
        <v>33796</v>
      </c>
      <c r="C24" s="74" t="s">
        <v>194</v>
      </c>
      <c r="D24" s="74" t="s">
        <v>192</v>
      </c>
      <c r="E24" s="91">
        <v>32</v>
      </c>
      <c r="F24" s="74" t="s">
        <v>195</v>
      </c>
      <c r="G24" s="74" t="s">
        <v>179</v>
      </c>
      <c r="H24" s="74">
        <v>2</v>
      </c>
      <c r="I24" s="92">
        <v>3000</v>
      </c>
      <c r="J24" s="18"/>
    </row>
    <row r="25" spans="2:10">
      <c r="B25" s="90">
        <v>28317</v>
      </c>
      <c r="C25" s="74" t="s">
        <v>196</v>
      </c>
      <c r="D25" s="74" t="s">
        <v>197</v>
      </c>
      <c r="E25" s="91">
        <v>52</v>
      </c>
      <c r="F25" s="74" t="s">
        <v>198</v>
      </c>
      <c r="G25" s="74" t="s">
        <v>179</v>
      </c>
      <c r="H25" s="74">
        <v>1</v>
      </c>
      <c r="I25" s="92">
        <v>1800</v>
      </c>
    </row>
    <row r="26" spans="2:10">
      <c r="B26" s="90">
        <v>30515</v>
      </c>
      <c r="C26" s="74" t="s">
        <v>199</v>
      </c>
      <c r="D26" s="74" t="s">
        <v>200</v>
      </c>
      <c r="E26" s="91">
        <v>49</v>
      </c>
      <c r="F26" s="74" t="s">
        <v>201</v>
      </c>
      <c r="G26" s="74" t="s">
        <v>179</v>
      </c>
      <c r="H26" s="74">
        <v>2</v>
      </c>
      <c r="I26" s="92">
        <v>1100</v>
      </c>
    </row>
    <row r="27" spans="2:10">
      <c r="B27" s="90">
        <v>29973</v>
      </c>
      <c r="C27" s="74" t="s">
        <v>202</v>
      </c>
      <c r="D27" s="74" t="s">
        <v>203</v>
      </c>
      <c r="E27" s="91">
        <v>42</v>
      </c>
      <c r="F27" s="74" t="s">
        <v>204</v>
      </c>
      <c r="G27" s="74" t="s">
        <v>179</v>
      </c>
      <c r="H27" s="74">
        <v>1</v>
      </c>
      <c r="I27" s="92">
        <v>760</v>
      </c>
    </row>
    <row r="28" spans="2:10">
      <c r="B28" s="90">
        <v>32302</v>
      </c>
      <c r="C28" s="74" t="s">
        <v>205</v>
      </c>
      <c r="D28" s="74" t="s">
        <v>206</v>
      </c>
      <c r="E28" s="91">
        <v>39</v>
      </c>
      <c r="F28" s="74" t="s">
        <v>207</v>
      </c>
      <c r="G28" s="74" t="s">
        <v>179</v>
      </c>
      <c r="H28" s="74">
        <v>3</v>
      </c>
      <c r="I28" s="92">
        <v>1800</v>
      </c>
    </row>
    <row r="29" spans="2:10">
      <c r="B29" s="90">
        <v>32207</v>
      </c>
      <c r="C29" s="74" t="s">
        <v>208</v>
      </c>
      <c r="D29" s="74" t="s">
        <v>209</v>
      </c>
      <c r="E29" s="91">
        <v>47</v>
      </c>
      <c r="F29" s="74" t="s">
        <v>210</v>
      </c>
      <c r="G29" s="74" t="s">
        <v>179</v>
      </c>
      <c r="H29" s="74">
        <v>4</v>
      </c>
      <c r="I29" s="92">
        <v>850</v>
      </c>
    </row>
    <row r="30" spans="2:10">
      <c r="B30" s="90">
        <v>29846</v>
      </c>
      <c r="C30" s="74" t="s">
        <v>211</v>
      </c>
      <c r="D30" s="74" t="s">
        <v>209</v>
      </c>
      <c r="E30" s="91">
        <v>46</v>
      </c>
      <c r="F30" s="74" t="s">
        <v>212</v>
      </c>
      <c r="G30" s="74" t="s">
        <v>179</v>
      </c>
      <c r="H30" s="74">
        <v>2</v>
      </c>
      <c r="I30" s="92">
        <v>2350</v>
      </c>
    </row>
    <row r="31" spans="2:10">
      <c r="B31" s="90">
        <v>30389</v>
      </c>
      <c r="C31" s="74" t="s">
        <v>213</v>
      </c>
      <c r="D31" s="74" t="s">
        <v>214</v>
      </c>
      <c r="E31" s="91">
        <v>46</v>
      </c>
      <c r="F31" s="74" t="s">
        <v>190</v>
      </c>
      <c r="G31" s="74" t="s">
        <v>179</v>
      </c>
      <c r="H31" s="74">
        <v>4</v>
      </c>
      <c r="I31" s="92">
        <v>3300</v>
      </c>
    </row>
    <row r="32" spans="2:10">
      <c r="B32" s="93">
        <v>33303</v>
      </c>
      <c r="C32" s="94" t="s">
        <v>215</v>
      </c>
      <c r="D32" s="94" t="s">
        <v>174</v>
      </c>
      <c r="E32" s="95">
        <v>33</v>
      </c>
      <c r="F32" s="94" t="s">
        <v>210</v>
      </c>
      <c r="G32" s="94" t="s">
        <v>179</v>
      </c>
      <c r="H32" s="74">
        <v>1</v>
      </c>
      <c r="I32" s="96">
        <v>850</v>
      </c>
    </row>
    <row r="33" spans="2:9">
      <c r="B33" s="90">
        <v>35985</v>
      </c>
      <c r="C33" s="74" t="s">
        <v>216</v>
      </c>
      <c r="D33" s="74" t="s">
        <v>217</v>
      </c>
      <c r="E33" s="91">
        <v>25</v>
      </c>
      <c r="F33" s="74" t="s">
        <v>218</v>
      </c>
      <c r="G33" s="74" t="s">
        <v>219</v>
      </c>
      <c r="H33" s="74">
        <v>0</v>
      </c>
      <c r="I33" s="92">
        <v>650</v>
      </c>
    </row>
    <row r="34" spans="2:9">
      <c r="B34" s="90">
        <v>32504</v>
      </c>
      <c r="C34" s="74" t="s">
        <v>220</v>
      </c>
      <c r="D34" s="74" t="s">
        <v>221</v>
      </c>
      <c r="E34" s="91">
        <v>33</v>
      </c>
      <c r="F34" s="74" t="s">
        <v>222</v>
      </c>
      <c r="G34" s="74" t="s">
        <v>219</v>
      </c>
      <c r="H34" s="74">
        <v>0</v>
      </c>
      <c r="I34" s="92">
        <v>850</v>
      </c>
    </row>
    <row r="35" spans="2:9">
      <c r="B35" s="90">
        <v>35178</v>
      </c>
      <c r="C35" s="74" t="s">
        <v>223</v>
      </c>
      <c r="D35" s="74" t="s">
        <v>183</v>
      </c>
      <c r="E35" s="91">
        <v>29</v>
      </c>
      <c r="F35" s="74" t="s">
        <v>224</v>
      </c>
      <c r="G35" s="74" t="s">
        <v>219</v>
      </c>
      <c r="H35" s="74">
        <v>0</v>
      </c>
      <c r="I35" s="92">
        <v>950</v>
      </c>
    </row>
    <row r="36" spans="2:9">
      <c r="B36" s="90">
        <v>33367</v>
      </c>
      <c r="C36" s="74" t="s">
        <v>225</v>
      </c>
      <c r="D36" s="74" t="s">
        <v>226</v>
      </c>
      <c r="E36" s="91">
        <v>35</v>
      </c>
      <c r="F36" s="74" t="s">
        <v>227</v>
      </c>
      <c r="G36" s="74" t="s">
        <v>219</v>
      </c>
      <c r="H36" s="74">
        <v>1</v>
      </c>
      <c r="I36" s="92">
        <v>2400</v>
      </c>
    </row>
    <row r="37" spans="2:9">
      <c r="B37" s="90">
        <v>33969</v>
      </c>
      <c r="C37" s="74" t="s">
        <v>228</v>
      </c>
      <c r="D37" s="74" t="s">
        <v>226</v>
      </c>
      <c r="E37" s="91">
        <v>33</v>
      </c>
      <c r="F37" s="74" t="s">
        <v>207</v>
      </c>
      <c r="G37" s="74" t="s">
        <v>219</v>
      </c>
      <c r="H37" s="74">
        <v>0</v>
      </c>
      <c r="I37" s="92">
        <v>2700</v>
      </c>
    </row>
    <row r="38" spans="2:9">
      <c r="B38" s="90">
        <v>34195</v>
      </c>
      <c r="C38" s="74" t="s">
        <v>229</v>
      </c>
      <c r="D38" s="74" t="s">
        <v>230</v>
      </c>
      <c r="E38" s="91">
        <v>31</v>
      </c>
      <c r="F38" s="74" t="s">
        <v>231</v>
      </c>
      <c r="G38" s="74" t="s">
        <v>219</v>
      </c>
      <c r="H38" s="74">
        <v>0</v>
      </c>
      <c r="I38" s="92">
        <v>1100</v>
      </c>
    </row>
    <row r="39" spans="2:9">
      <c r="B39" s="90">
        <v>35618</v>
      </c>
      <c r="C39" s="74" t="s">
        <v>232</v>
      </c>
      <c r="D39" s="74" t="s">
        <v>186</v>
      </c>
      <c r="E39" s="91">
        <v>28</v>
      </c>
      <c r="F39" s="74" t="s">
        <v>233</v>
      </c>
      <c r="G39" s="74" t="s">
        <v>219</v>
      </c>
      <c r="H39" s="74">
        <v>1</v>
      </c>
      <c r="I39" s="92">
        <v>550</v>
      </c>
    </row>
    <row r="40" spans="2:9">
      <c r="B40" s="93">
        <v>36402</v>
      </c>
      <c r="C40" s="94" t="s">
        <v>215</v>
      </c>
      <c r="D40" s="94" t="s">
        <v>192</v>
      </c>
      <c r="E40" s="95">
        <v>26</v>
      </c>
      <c r="F40" s="94" t="s">
        <v>210</v>
      </c>
      <c r="G40" s="94" t="s">
        <v>219</v>
      </c>
      <c r="H40" s="74">
        <v>0</v>
      </c>
      <c r="I40" s="96">
        <v>1000</v>
      </c>
    </row>
    <row r="41" spans="2:9">
      <c r="B41" s="90">
        <v>35330</v>
      </c>
      <c r="C41" s="74" t="s">
        <v>234</v>
      </c>
      <c r="D41" s="74" t="s">
        <v>235</v>
      </c>
      <c r="E41" s="91">
        <v>28</v>
      </c>
      <c r="F41" s="74" t="s">
        <v>218</v>
      </c>
      <c r="G41" s="74" t="s">
        <v>219</v>
      </c>
      <c r="H41" s="74">
        <v>0</v>
      </c>
      <c r="I41" s="92">
        <v>600</v>
      </c>
    </row>
    <row r="42" spans="2:9">
      <c r="B42" s="90">
        <v>35309</v>
      </c>
      <c r="C42" s="74" t="s">
        <v>236</v>
      </c>
      <c r="D42" s="74" t="s">
        <v>237</v>
      </c>
      <c r="E42" s="91">
        <v>29</v>
      </c>
      <c r="F42" s="74" t="s">
        <v>238</v>
      </c>
      <c r="G42" s="74" t="s">
        <v>219</v>
      </c>
      <c r="H42" s="74">
        <v>0</v>
      </c>
      <c r="I42" s="92">
        <v>750</v>
      </c>
    </row>
    <row r="43" spans="2:9">
      <c r="B43" s="90">
        <v>34539</v>
      </c>
      <c r="C43" s="74" t="s">
        <v>215</v>
      </c>
      <c r="D43" s="74" t="s">
        <v>239</v>
      </c>
      <c r="E43" s="91">
        <v>30</v>
      </c>
      <c r="F43" s="74" t="s">
        <v>210</v>
      </c>
      <c r="G43" s="74" t="s">
        <v>219</v>
      </c>
      <c r="H43" s="74">
        <v>0</v>
      </c>
      <c r="I43" s="92">
        <v>1050</v>
      </c>
    </row>
    <row r="44" spans="2:9">
      <c r="B44" s="90">
        <v>35392</v>
      </c>
      <c r="C44" s="74" t="s">
        <v>240</v>
      </c>
      <c r="D44" s="74" t="s">
        <v>241</v>
      </c>
      <c r="E44" s="91">
        <v>26</v>
      </c>
      <c r="F44" s="74" t="s">
        <v>242</v>
      </c>
      <c r="G44" s="74" t="s">
        <v>219</v>
      </c>
      <c r="H44" s="74">
        <v>1</v>
      </c>
      <c r="I44" s="92">
        <v>950</v>
      </c>
    </row>
    <row r="45" spans="2:9">
      <c r="B45" s="90">
        <v>26049</v>
      </c>
      <c r="C45" s="74" t="s">
        <v>162</v>
      </c>
      <c r="D45" s="74" t="s">
        <v>243</v>
      </c>
      <c r="E45" s="91">
        <v>62</v>
      </c>
      <c r="F45" s="74" t="s">
        <v>178</v>
      </c>
      <c r="G45" s="74" t="s">
        <v>244</v>
      </c>
      <c r="H45" s="74">
        <v>5</v>
      </c>
      <c r="I45" s="92">
        <v>3500</v>
      </c>
    </row>
    <row r="46" spans="2:9">
      <c r="B46" s="90">
        <v>29069</v>
      </c>
      <c r="C46" s="74" t="s">
        <v>245</v>
      </c>
      <c r="D46" s="74" t="s">
        <v>246</v>
      </c>
      <c r="E46" s="91">
        <v>54</v>
      </c>
      <c r="F46" s="74" t="s">
        <v>247</v>
      </c>
      <c r="G46" s="74" t="s">
        <v>244</v>
      </c>
      <c r="H46" s="74">
        <v>3</v>
      </c>
      <c r="I46" s="92">
        <v>900</v>
      </c>
    </row>
    <row r="47" spans="2:9">
      <c r="B47" s="90">
        <v>34812</v>
      </c>
      <c r="C47" s="74" t="s">
        <v>248</v>
      </c>
      <c r="D47" s="74" t="s">
        <v>249</v>
      </c>
      <c r="E47" s="91">
        <v>34</v>
      </c>
      <c r="F47" s="74" t="s">
        <v>242</v>
      </c>
      <c r="G47" s="74" t="s">
        <v>165</v>
      </c>
      <c r="H47" s="74">
        <v>2</v>
      </c>
      <c r="I47" s="92">
        <v>1000</v>
      </c>
    </row>
    <row r="48" spans="2:9">
      <c r="B48" s="90">
        <v>29105</v>
      </c>
      <c r="C48" s="74" t="s">
        <v>250</v>
      </c>
      <c r="D48" s="74" t="s">
        <v>251</v>
      </c>
      <c r="E48" s="91">
        <v>58</v>
      </c>
      <c r="F48" s="74" t="s">
        <v>252</v>
      </c>
      <c r="G48" s="74" t="s">
        <v>165</v>
      </c>
      <c r="H48" s="74">
        <v>4</v>
      </c>
      <c r="I48" s="92">
        <v>1730</v>
      </c>
    </row>
    <row r="49" spans="2:9">
      <c r="B49" s="90">
        <v>29889</v>
      </c>
      <c r="C49" s="74" t="s">
        <v>253</v>
      </c>
      <c r="D49" s="74" t="s">
        <v>254</v>
      </c>
      <c r="E49" s="91">
        <v>47</v>
      </c>
      <c r="F49" s="74" t="s">
        <v>255</v>
      </c>
      <c r="G49" s="74" t="s">
        <v>165</v>
      </c>
      <c r="H49" s="74">
        <v>2</v>
      </c>
      <c r="I49" s="92">
        <v>2000</v>
      </c>
    </row>
    <row r="50" spans="2:9">
      <c r="B50" s="90">
        <v>29928</v>
      </c>
      <c r="C50" s="74" t="s">
        <v>256</v>
      </c>
      <c r="D50" s="74" t="s">
        <v>257</v>
      </c>
      <c r="E50" s="91">
        <v>43</v>
      </c>
      <c r="F50" s="74" t="s">
        <v>258</v>
      </c>
      <c r="G50" s="74" t="s">
        <v>165</v>
      </c>
      <c r="H50" s="74">
        <v>1</v>
      </c>
      <c r="I50" s="92">
        <v>2100</v>
      </c>
    </row>
    <row r="51" spans="2:9">
      <c r="B51" s="90">
        <v>30544</v>
      </c>
      <c r="C51" s="74" t="s">
        <v>259</v>
      </c>
      <c r="D51" s="74" t="s">
        <v>260</v>
      </c>
      <c r="E51" s="91">
        <v>41</v>
      </c>
      <c r="F51" s="74" t="s">
        <v>187</v>
      </c>
      <c r="G51" s="74" t="s">
        <v>169</v>
      </c>
      <c r="H51" s="74">
        <v>3</v>
      </c>
      <c r="I51" s="92">
        <v>2250</v>
      </c>
    </row>
    <row r="52" spans="2:9">
      <c r="B52" s="90">
        <v>31368</v>
      </c>
      <c r="C52" s="74" t="s">
        <v>261</v>
      </c>
      <c r="D52" s="74" t="s">
        <v>262</v>
      </c>
      <c r="E52" s="91">
        <v>44</v>
      </c>
      <c r="F52" s="74" t="s">
        <v>263</v>
      </c>
      <c r="G52" s="74" t="s">
        <v>165</v>
      </c>
      <c r="H52" s="74">
        <v>2</v>
      </c>
      <c r="I52" s="92">
        <v>1500</v>
      </c>
    </row>
    <row r="53" spans="2:9">
      <c r="B53" s="90">
        <v>31517</v>
      </c>
      <c r="C53" s="74" t="s">
        <v>264</v>
      </c>
      <c r="D53" s="74" t="s">
        <v>265</v>
      </c>
      <c r="E53" s="91">
        <v>36</v>
      </c>
      <c r="F53" s="74" t="s">
        <v>175</v>
      </c>
      <c r="G53" s="74" t="s">
        <v>169</v>
      </c>
      <c r="H53" s="74">
        <v>1</v>
      </c>
      <c r="I53" s="92">
        <v>1100</v>
      </c>
    </row>
    <row r="54" spans="2:9">
      <c r="B54" s="90">
        <v>31963</v>
      </c>
      <c r="C54" s="74" t="s">
        <v>266</v>
      </c>
      <c r="D54" s="74" t="s">
        <v>267</v>
      </c>
      <c r="E54" s="91">
        <v>35</v>
      </c>
      <c r="F54" s="74" t="s">
        <v>268</v>
      </c>
      <c r="G54" s="74" t="s">
        <v>165</v>
      </c>
      <c r="H54" s="74">
        <v>3</v>
      </c>
      <c r="I54" s="92">
        <v>3200</v>
      </c>
    </row>
    <row r="55" spans="2:9">
      <c r="B55" s="90">
        <v>32590</v>
      </c>
      <c r="C55" s="74" t="s">
        <v>269</v>
      </c>
      <c r="D55" s="74" t="s">
        <v>243</v>
      </c>
      <c r="E55" s="91">
        <v>39</v>
      </c>
      <c r="F55" s="74" t="s">
        <v>270</v>
      </c>
      <c r="G55" s="74" t="s">
        <v>165</v>
      </c>
      <c r="H55" s="74">
        <v>1</v>
      </c>
      <c r="I55" s="92">
        <v>1400</v>
      </c>
    </row>
    <row r="56" spans="2:9">
      <c r="B56" s="90">
        <v>32762</v>
      </c>
      <c r="C56" s="74" t="s">
        <v>271</v>
      </c>
      <c r="D56" s="74" t="s">
        <v>262</v>
      </c>
      <c r="E56" s="91">
        <v>34</v>
      </c>
      <c r="F56" s="74" t="s">
        <v>242</v>
      </c>
      <c r="G56" s="74" t="s">
        <v>165</v>
      </c>
      <c r="H56" s="74">
        <v>2</v>
      </c>
      <c r="I56" s="92">
        <v>1800</v>
      </c>
    </row>
    <row r="57" spans="2:9">
      <c r="B57" s="90">
        <v>32842</v>
      </c>
      <c r="C57" s="74" t="s">
        <v>272</v>
      </c>
      <c r="D57" s="74" t="s">
        <v>183</v>
      </c>
      <c r="E57" s="91">
        <v>45</v>
      </c>
      <c r="F57" s="74" t="s">
        <v>273</v>
      </c>
      <c r="G57" s="74" t="s">
        <v>165</v>
      </c>
      <c r="H57" s="74">
        <v>1</v>
      </c>
      <c r="I57" s="92">
        <v>2000</v>
      </c>
    </row>
    <row r="58" spans="2:9">
      <c r="B58" s="90">
        <v>34706</v>
      </c>
      <c r="C58" s="74" t="s">
        <v>274</v>
      </c>
      <c r="D58" s="74" t="s">
        <v>275</v>
      </c>
      <c r="E58" s="91">
        <v>33</v>
      </c>
      <c r="F58" s="74" t="s">
        <v>276</v>
      </c>
      <c r="G58" s="74" t="s">
        <v>165</v>
      </c>
      <c r="H58" s="74">
        <v>2</v>
      </c>
      <c r="I58" s="92">
        <v>2540</v>
      </c>
    </row>
    <row r="59" spans="2:9">
      <c r="B59" s="90">
        <v>32887</v>
      </c>
      <c r="C59" s="74" t="s">
        <v>277</v>
      </c>
      <c r="D59" s="74" t="s">
        <v>243</v>
      </c>
      <c r="E59" s="91">
        <v>37</v>
      </c>
      <c r="F59" s="74" t="s">
        <v>278</v>
      </c>
      <c r="G59" s="74" t="s">
        <v>165</v>
      </c>
      <c r="H59" s="74">
        <v>3</v>
      </c>
      <c r="I59" s="92">
        <v>1300</v>
      </c>
    </row>
    <row r="60" spans="2:9">
      <c r="B60" s="90">
        <v>28217</v>
      </c>
      <c r="C60" s="74" t="s">
        <v>279</v>
      </c>
      <c r="D60" s="74" t="s">
        <v>280</v>
      </c>
      <c r="E60" s="91">
        <v>56</v>
      </c>
      <c r="F60" s="74" t="s">
        <v>270</v>
      </c>
      <c r="G60" s="74" t="s">
        <v>165</v>
      </c>
      <c r="H60" s="74">
        <v>4</v>
      </c>
      <c r="I60" s="92">
        <v>1400</v>
      </c>
    </row>
    <row r="61" spans="2:9">
      <c r="B61" s="90">
        <v>33812</v>
      </c>
      <c r="C61" s="74" t="s">
        <v>281</v>
      </c>
      <c r="D61" s="74" t="s">
        <v>282</v>
      </c>
      <c r="E61" s="91">
        <v>32</v>
      </c>
      <c r="F61" s="74" t="s">
        <v>283</v>
      </c>
      <c r="G61" s="74" t="s">
        <v>165</v>
      </c>
      <c r="H61" s="74">
        <v>1</v>
      </c>
      <c r="I61" s="92">
        <v>1500</v>
      </c>
    </row>
    <row r="62" spans="2:9">
      <c r="B62" s="90">
        <v>33591</v>
      </c>
      <c r="C62" s="74" t="s">
        <v>284</v>
      </c>
      <c r="D62" s="74" t="s">
        <v>285</v>
      </c>
      <c r="E62" s="91">
        <v>39</v>
      </c>
      <c r="F62" s="74" t="s">
        <v>164</v>
      </c>
      <c r="G62" s="74" t="s">
        <v>165</v>
      </c>
      <c r="H62" s="74">
        <v>0</v>
      </c>
      <c r="I62" s="92">
        <v>2300</v>
      </c>
    </row>
    <row r="63" spans="2:9" ht="15.75" thickBot="1">
      <c r="B63" s="97">
        <v>27811</v>
      </c>
      <c r="C63" s="98" t="s">
        <v>286</v>
      </c>
      <c r="D63" s="98" t="s">
        <v>285</v>
      </c>
      <c r="E63" s="99">
        <v>58</v>
      </c>
      <c r="F63" s="98" t="s">
        <v>178</v>
      </c>
      <c r="G63" s="98" t="s">
        <v>165</v>
      </c>
      <c r="H63" s="98">
        <v>1</v>
      </c>
      <c r="I63" s="100">
        <v>2400</v>
      </c>
    </row>
  </sheetData>
  <mergeCells count="5">
    <mergeCell ref="B9:H9"/>
    <mergeCell ref="B7:H7"/>
    <mergeCell ref="B6:H6"/>
    <mergeCell ref="B5:H5"/>
    <mergeCell ref="B8:H8"/>
  </mergeCells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6:T52"/>
  <sheetViews>
    <sheetView workbookViewId="0"/>
  </sheetViews>
  <sheetFormatPr defaultRowHeight="15"/>
  <cols>
    <col min="1" max="1" width="2.77734375" customWidth="1"/>
    <col min="2" max="2" width="4.33203125" customWidth="1"/>
    <col min="4" max="4" width="10.6640625" customWidth="1"/>
    <col min="5" max="5" width="4" customWidth="1"/>
    <col min="6" max="6" width="6" customWidth="1"/>
    <col min="8" max="8" width="5.88671875" customWidth="1"/>
    <col min="10" max="10" width="6.109375" customWidth="1"/>
  </cols>
  <sheetData>
    <row r="6" spans="2:20" s="85" customFormat="1" ht="33" customHeight="1">
      <c r="B6" s="208" t="s">
        <v>305</v>
      </c>
      <c r="C6" s="208"/>
      <c r="D6" s="208"/>
      <c r="E6" s="208"/>
      <c r="F6" s="208"/>
      <c r="G6" s="208"/>
      <c r="H6" s="208"/>
      <c r="I6" s="208"/>
      <c r="J6" s="108"/>
      <c r="K6" s="108"/>
      <c r="L6" s="108"/>
      <c r="M6" s="106"/>
    </row>
    <row r="7" spans="2:20" s="85" customFormat="1" ht="33" customHeight="1">
      <c r="B7" s="208" t="s">
        <v>306</v>
      </c>
      <c r="C7" s="208"/>
      <c r="D7" s="208"/>
      <c r="E7" s="208"/>
      <c r="F7" s="208"/>
      <c r="G7" s="208"/>
      <c r="H7" s="208"/>
      <c r="I7" s="208"/>
      <c r="J7" s="108"/>
      <c r="K7" s="108"/>
      <c r="L7" s="108"/>
      <c r="M7" s="106"/>
    </row>
    <row r="8" spans="2:20" s="85" customFormat="1" ht="33" customHeight="1">
      <c r="B8" s="208" t="s">
        <v>307</v>
      </c>
      <c r="C8" s="208"/>
      <c r="D8" s="208"/>
      <c r="E8" s="208"/>
      <c r="F8" s="208"/>
      <c r="G8" s="208"/>
      <c r="H8" s="208"/>
      <c r="I8" s="208"/>
      <c r="J8" s="108"/>
      <c r="K8" s="108"/>
      <c r="L8" s="108"/>
      <c r="M8" s="107"/>
    </row>
    <row r="9" spans="2:20" s="85" customFormat="1" ht="44.25" customHeight="1">
      <c r="B9" s="208" t="s">
        <v>308</v>
      </c>
      <c r="C9" s="208"/>
      <c r="D9" s="208"/>
      <c r="E9" s="208"/>
      <c r="F9" s="208"/>
      <c r="G9" s="208"/>
      <c r="H9" s="208"/>
      <c r="I9" s="208"/>
      <c r="J9" s="108"/>
      <c r="K9" s="108"/>
      <c r="L9" s="108"/>
      <c r="M9" s="108"/>
    </row>
    <row r="10" spans="2:20" s="85" customFormat="1" ht="33" customHeight="1">
      <c r="B10" s="208" t="s">
        <v>309</v>
      </c>
      <c r="C10" s="208"/>
      <c r="D10" s="208"/>
      <c r="E10" s="208"/>
      <c r="F10" s="208"/>
      <c r="G10" s="208"/>
      <c r="H10" s="208"/>
      <c r="I10" s="208"/>
      <c r="J10" s="108"/>
      <c r="K10" s="108"/>
      <c r="L10" s="108"/>
      <c r="M10" s="106"/>
    </row>
    <row r="13" spans="2:20">
      <c r="B13" s="209" t="s">
        <v>310</v>
      </c>
      <c r="C13" s="209"/>
      <c r="D13" s="209"/>
      <c r="E13" s="209"/>
      <c r="F13" s="209"/>
      <c r="G13" s="209"/>
      <c r="H13" s="210"/>
      <c r="I13" s="210"/>
      <c r="J13" s="109"/>
      <c r="K13" s="109"/>
      <c r="L13" s="109"/>
      <c r="M13" s="14"/>
      <c r="N13" s="14"/>
      <c r="O13" s="14"/>
      <c r="P13" s="14"/>
      <c r="Q13" s="14"/>
      <c r="R13" s="14"/>
      <c r="S13" s="14"/>
      <c r="T13" s="14"/>
    </row>
    <row r="14" spans="2:20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0" ht="25.5">
      <c r="B15" s="110" t="s">
        <v>102</v>
      </c>
      <c r="C15" s="111" t="s">
        <v>311</v>
      </c>
      <c r="D15" s="111" t="s">
        <v>312</v>
      </c>
      <c r="E15" s="111" t="s">
        <v>313</v>
      </c>
      <c r="F15" s="111" t="s">
        <v>314</v>
      </c>
      <c r="G15" s="111" t="s">
        <v>315</v>
      </c>
      <c r="H15" s="111" t="s">
        <v>316</v>
      </c>
      <c r="I15" s="111" t="s">
        <v>317</v>
      </c>
      <c r="J15" s="111" t="s">
        <v>318</v>
      </c>
      <c r="K15" s="111" t="s">
        <v>319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2:20">
      <c r="B16" s="112">
        <v>1</v>
      </c>
      <c r="C16" s="110" t="s">
        <v>320</v>
      </c>
      <c r="D16" s="110" t="s">
        <v>321</v>
      </c>
      <c r="E16" s="110" t="s">
        <v>322</v>
      </c>
      <c r="F16" s="110">
        <v>20</v>
      </c>
      <c r="G16" s="113">
        <v>10</v>
      </c>
      <c r="H16" s="110">
        <v>23</v>
      </c>
      <c r="I16" s="114">
        <v>12</v>
      </c>
      <c r="J16" s="110">
        <v>21</v>
      </c>
      <c r="K16" s="114">
        <v>12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2:20">
      <c r="B17" s="112">
        <v>2</v>
      </c>
      <c r="C17" s="110" t="s">
        <v>323</v>
      </c>
      <c r="D17" s="110" t="s">
        <v>321</v>
      </c>
      <c r="E17" s="110" t="s">
        <v>324</v>
      </c>
      <c r="F17" s="110">
        <v>50</v>
      </c>
      <c r="G17" s="113">
        <v>10</v>
      </c>
      <c r="H17" s="110">
        <v>40</v>
      </c>
      <c r="I17" s="114">
        <v>15</v>
      </c>
      <c r="J17" s="110">
        <v>18</v>
      </c>
      <c r="K17" s="114">
        <v>15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2:20">
      <c r="B18" s="112">
        <v>3</v>
      </c>
      <c r="C18" s="110" t="s">
        <v>325</v>
      </c>
      <c r="D18" s="110" t="s">
        <v>321</v>
      </c>
      <c r="E18" s="110" t="s">
        <v>324</v>
      </c>
      <c r="F18" s="110">
        <v>40</v>
      </c>
      <c r="G18" s="113">
        <v>50</v>
      </c>
      <c r="H18" s="110">
        <v>40</v>
      </c>
      <c r="I18" s="114">
        <v>15</v>
      </c>
      <c r="J18" s="110">
        <v>24</v>
      </c>
      <c r="K18" s="114">
        <v>15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2:20">
      <c r="B19" s="112">
        <v>4</v>
      </c>
      <c r="C19" s="110" t="s">
        <v>326</v>
      </c>
      <c r="D19" s="110" t="s">
        <v>321</v>
      </c>
      <c r="E19" s="110" t="s">
        <v>324</v>
      </c>
      <c r="F19" s="110">
        <v>21</v>
      </c>
      <c r="G19" s="113">
        <v>50</v>
      </c>
      <c r="H19" s="110">
        <v>24</v>
      </c>
      <c r="I19" s="114">
        <v>10</v>
      </c>
      <c r="J19" s="110">
        <v>39</v>
      </c>
      <c r="K19" s="114">
        <v>25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2:20">
      <c r="B20" s="112">
        <v>5</v>
      </c>
      <c r="C20" s="110" t="s">
        <v>327</v>
      </c>
      <c r="D20" s="110" t="s">
        <v>321</v>
      </c>
      <c r="E20" s="110" t="s">
        <v>322</v>
      </c>
      <c r="F20" s="110">
        <v>25</v>
      </c>
      <c r="G20" s="113">
        <v>20</v>
      </c>
      <c r="H20" s="110">
        <v>24</v>
      </c>
      <c r="I20" s="114">
        <v>12</v>
      </c>
      <c r="J20" s="110">
        <v>19</v>
      </c>
      <c r="K20" s="114">
        <v>25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2:20">
      <c r="B21" s="112">
        <v>6</v>
      </c>
      <c r="C21" s="110" t="s">
        <v>328</v>
      </c>
      <c r="D21" s="110" t="s">
        <v>329</v>
      </c>
      <c r="E21" s="110" t="s">
        <v>324</v>
      </c>
      <c r="F21" s="110">
        <v>29</v>
      </c>
      <c r="G21" s="113">
        <v>30</v>
      </c>
      <c r="H21" s="110">
        <v>26</v>
      </c>
      <c r="I21" s="114">
        <v>15</v>
      </c>
      <c r="J21" s="110">
        <v>72</v>
      </c>
      <c r="K21" s="114">
        <v>30</v>
      </c>
      <c r="L21" s="14"/>
      <c r="M21" s="14"/>
      <c r="N21" s="14"/>
      <c r="O21" s="14"/>
      <c r="P21" s="14"/>
      <c r="Q21" s="14"/>
      <c r="R21" s="14"/>
      <c r="S21" s="14"/>
      <c r="T21" s="14"/>
    </row>
    <row r="22" spans="2:20">
      <c r="B22" s="112">
        <v>7</v>
      </c>
      <c r="C22" s="110" t="s">
        <v>330</v>
      </c>
      <c r="D22" s="110" t="s">
        <v>329</v>
      </c>
      <c r="E22" s="110" t="s">
        <v>324</v>
      </c>
      <c r="F22" s="110">
        <v>24</v>
      </c>
      <c r="G22" s="113">
        <v>15</v>
      </c>
      <c r="H22" s="110">
        <v>20</v>
      </c>
      <c r="I22" s="114">
        <v>10</v>
      </c>
      <c r="J22" s="110">
        <v>69</v>
      </c>
      <c r="K22" s="114">
        <v>12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2:20">
      <c r="B23" s="112">
        <v>8</v>
      </c>
      <c r="C23" s="110" t="s">
        <v>331</v>
      </c>
      <c r="D23" s="110" t="s">
        <v>329</v>
      </c>
      <c r="E23" s="110" t="s">
        <v>324</v>
      </c>
      <c r="F23" s="110">
        <v>16</v>
      </c>
      <c r="G23" s="113">
        <v>12</v>
      </c>
      <c r="H23" s="110">
        <v>16</v>
      </c>
      <c r="I23" s="113">
        <v>10</v>
      </c>
      <c r="J23" s="110">
        <v>42</v>
      </c>
      <c r="K23" s="114">
        <v>15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2:20">
      <c r="B24" s="112">
        <v>9</v>
      </c>
      <c r="C24" s="110" t="s">
        <v>332</v>
      </c>
      <c r="D24" s="110" t="s">
        <v>329</v>
      </c>
      <c r="E24" s="110" t="s">
        <v>322</v>
      </c>
      <c r="F24" s="110">
        <v>16</v>
      </c>
      <c r="G24" s="113">
        <v>15</v>
      </c>
      <c r="H24" s="110">
        <v>20</v>
      </c>
      <c r="I24" s="113">
        <v>10</v>
      </c>
      <c r="J24" s="110">
        <v>36</v>
      </c>
      <c r="K24" s="114">
        <v>25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2:20">
      <c r="B25" s="112">
        <v>10</v>
      </c>
      <c r="C25" s="110" t="s">
        <v>333</v>
      </c>
      <c r="D25" s="110" t="s">
        <v>334</v>
      </c>
      <c r="E25" s="110" t="s">
        <v>322</v>
      </c>
      <c r="F25" s="110">
        <v>26</v>
      </c>
      <c r="G25" s="113">
        <v>35</v>
      </c>
      <c r="H25" s="110">
        <v>22</v>
      </c>
      <c r="I25" s="113">
        <v>50</v>
      </c>
      <c r="J25" s="110">
        <v>23</v>
      </c>
      <c r="K25" s="114">
        <v>25</v>
      </c>
      <c r="L25" s="14"/>
      <c r="M25" s="14"/>
      <c r="N25" s="14"/>
      <c r="O25" s="14"/>
      <c r="P25" s="14"/>
      <c r="Q25" s="14"/>
      <c r="R25" s="14"/>
      <c r="S25" s="14"/>
      <c r="T25" s="14"/>
    </row>
    <row r="26" spans="2:20">
      <c r="B26" s="112">
        <v>11</v>
      </c>
      <c r="C26" s="110" t="s">
        <v>335</v>
      </c>
      <c r="D26" s="110" t="s">
        <v>334</v>
      </c>
      <c r="E26" s="110" t="s">
        <v>322</v>
      </c>
      <c r="F26" s="110">
        <v>35</v>
      </c>
      <c r="G26" s="113">
        <v>35</v>
      </c>
      <c r="H26" s="110">
        <v>30</v>
      </c>
      <c r="I26" s="113">
        <v>50</v>
      </c>
      <c r="J26" s="110">
        <v>32</v>
      </c>
      <c r="K26" s="114">
        <v>20</v>
      </c>
      <c r="L26" s="14"/>
      <c r="M26" s="14"/>
      <c r="N26" s="14"/>
      <c r="O26" s="14"/>
      <c r="P26" s="14"/>
      <c r="Q26" s="14"/>
      <c r="R26" s="14"/>
      <c r="S26" s="14"/>
      <c r="T26" s="14"/>
    </row>
    <row r="27" spans="2:20">
      <c r="B27" s="112">
        <v>12</v>
      </c>
      <c r="C27" s="110" t="s">
        <v>336</v>
      </c>
      <c r="D27" s="110" t="s">
        <v>334</v>
      </c>
      <c r="E27" s="110" t="s">
        <v>322</v>
      </c>
      <c r="F27" s="110">
        <v>12</v>
      </c>
      <c r="G27" s="113">
        <v>40</v>
      </c>
      <c r="H27" s="110">
        <v>25</v>
      </c>
      <c r="I27" s="113">
        <v>20</v>
      </c>
      <c r="J27" s="110">
        <v>50</v>
      </c>
      <c r="K27" s="114">
        <v>15</v>
      </c>
      <c r="L27" s="14"/>
      <c r="M27" s="14"/>
      <c r="N27" s="14"/>
      <c r="O27" s="14"/>
      <c r="P27" s="14"/>
      <c r="Q27" s="14"/>
      <c r="R27" s="14"/>
      <c r="S27" s="14"/>
      <c r="T27" s="14"/>
    </row>
    <row r="28" spans="2:20">
      <c r="B28" s="112">
        <v>13</v>
      </c>
      <c r="C28" s="110" t="s">
        <v>337</v>
      </c>
      <c r="D28" s="110" t="s">
        <v>338</v>
      </c>
      <c r="E28" s="110" t="s">
        <v>322</v>
      </c>
      <c r="F28" s="110">
        <v>48</v>
      </c>
      <c r="G28" s="113">
        <v>40</v>
      </c>
      <c r="H28" s="110">
        <v>40</v>
      </c>
      <c r="I28" s="113">
        <v>20</v>
      </c>
      <c r="J28" s="110">
        <v>18</v>
      </c>
      <c r="K28" s="114">
        <v>30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2:20">
      <c r="B29" s="112">
        <v>14</v>
      </c>
      <c r="C29" s="110" t="s">
        <v>339</v>
      </c>
      <c r="D29" s="110" t="s">
        <v>338</v>
      </c>
      <c r="E29" s="110" t="s">
        <v>322</v>
      </c>
      <c r="F29" s="110">
        <v>23</v>
      </c>
      <c r="G29" s="113">
        <v>40</v>
      </c>
      <c r="H29" s="110">
        <v>21</v>
      </c>
      <c r="I29" s="113">
        <v>20</v>
      </c>
      <c r="J29" s="110">
        <v>13</v>
      </c>
      <c r="K29" s="114">
        <v>30</v>
      </c>
      <c r="L29" s="14"/>
      <c r="M29" s="14"/>
      <c r="N29" s="14"/>
      <c r="O29" s="14"/>
      <c r="P29" s="14"/>
      <c r="Q29" s="14"/>
      <c r="R29" s="14"/>
      <c r="S29" s="14"/>
      <c r="T29" s="14"/>
    </row>
    <row r="30" spans="2:20">
      <c r="B30" s="112">
        <v>15</v>
      </c>
      <c r="C30" s="110" t="s">
        <v>340</v>
      </c>
      <c r="D30" s="110" t="s">
        <v>338</v>
      </c>
      <c r="E30" s="110" t="s">
        <v>324</v>
      </c>
      <c r="F30" s="110">
        <v>40</v>
      </c>
      <c r="G30" s="113">
        <v>30</v>
      </c>
      <c r="H30" s="110">
        <v>50</v>
      </c>
      <c r="I30" s="113">
        <v>30</v>
      </c>
      <c r="J30" s="110">
        <v>43</v>
      </c>
      <c r="K30" s="114">
        <v>30</v>
      </c>
      <c r="L30" s="14"/>
      <c r="M30" s="14"/>
      <c r="N30" s="14"/>
      <c r="O30" s="14"/>
      <c r="P30" s="14"/>
      <c r="Q30" s="14"/>
      <c r="R30" s="14"/>
      <c r="S30" s="14"/>
      <c r="T30" s="14"/>
    </row>
    <row r="31" spans="2:20">
      <c r="B31" s="112">
        <v>16</v>
      </c>
      <c r="C31" s="110" t="s">
        <v>341</v>
      </c>
      <c r="D31" s="110" t="s">
        <v>338</v>
      </c>
      <c r="E31" s="110" t="s">
        <v>324</v>
      </c>
      <c r="F31" s="110">
        <v>23</v>
      </c>
      <c r="G31" s="113">
        <v>10</v>
      </c>
      <c r="H31" s="110">
        <v>21</v>
      </c>
      <c r="I31" s="113">
        <v>15</v>
      </c>
      <c r="J31" s="110">
        <v>35</v>
      </c>
      <c r="K31" s="114">
        <v>30</v>
      </c>
      <c r="L31" s="14"/>
      <c r="M31" s="14"/>
      <c r="N31" s="14"/>
      <c r="O31" s="14"/>
      <c r="P31" s="14"/>
      <c r="Q31" s="14"/>
      <c r="R31" s="14"/>
      <c r="S31" s="14"/>
      <c r="T31" s="14"/>
    </row>
    <row r="32" spans="2:20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>
      <c r="B33" s="115" t="s">
        <v>342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20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ht="76.5">
      <c r="B35" s="110" t="s">
        <v>102</v>
      </c>
      <c r="C35" s="111" t="s">
        <v>311</v>
      </c>
      <c r="D35" s="111" t="s">
        <v>312</v>
      </c>
      <c r="E35" s="111" t="s">
        <v>313</v>
      </c>
      <c r="F35" s="111" t="s">
        <v>343</v>
      </c>
      <c r="G35" s="111" t="s">
        <v>344</v>
      </c>
      <c r="H35" s="111" t="s">
        <v>345</v>
      </c>
      <c r="I35" s="111" t="s">
        <v>346</v>
      </c>
      <c r="J35" s="111" t="s">
        <v>347</v>
      </c>
      <c r="K35" s="111" t="s">
        <v>348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2:20">
      <c r="B36" s="112">
        <v>1</v>
      </c>
      <c r="C36" s="110" t="s">
        <v>320</v>
      </c>
      <c r="D36" s="110" t="s">
        <v>321</v>
      </c>
      <c r="E36" s="110" t="s">
        <v>322</v>
      </c>
      <c r="F36" s="110"/>
      <c r="G36" s="110"/>
      <c r="H36" s="110"/>
      <c r="I36" s="110"/>
      <c r="J36" s="110"/>
      <c r="K36" s="116"/>
      <c r="L36" s="14"/>
      <c r="M36" s="14"/>
      <c r="N36" s="14"/>
      <c r="O36" s="14"/>
      <c r="P36" s="14"/>
      <c r="Q36" s="14"/>
      <c r="R36" s="14"/>
      <c r="S36" s="14"/>
      <c r="T36" s="14"/>
    </row>
    <row r="37" spans="2:20">
      <c r="B37" s="112">
        <v>2</v>
      </c>
      <c r="C37" s="110" t="s">
        <v>323</v>
      </c>
      <c r="D37" s="110" t="s">
        <v>321</v>
      </c>
      <c r="E37" s="110" t="s">
        <v>324</v>
      </c>
      <c r="F37" s="110"/>
      <c r="G37" s="110"/>
      <c r="H37" s="110"/>
      <c r="I37" s="110"/>
      <c r="J37" s="110"/>
      <c r="K37" s="116"/>
      <c r="L37" s="14"/>
      <c r="M37" s="14"/>
      <c r="N37" s="14"/>
      <c r="O37" s="14"/>
      <c r="P37" s="14"/>
      <c r="Q37" s="14"/>
      <c r="R37" s="14"/>
      <c r="S37" s="14"/>
      <c r="T37" s="14"/>
    </row>
    <row r="38" spans="2:20">
      <c r="B38" s="112">
        <v>3</v>
      </c>
      <c r="C38" s="110" t="s">
        <v>325</v>
      </c>
      <c r="D38" s="110" t="s">
        <v>321</v>
      </c>
      <c r="E38" s="110" t="s">
        <v>324</v>
      </c>
      <c r="F38" s="110"/>
      <c r="G38" s="110"/>
      <c r="H38" s="110"/>
      <c r="I38" s="110"/>
      <c r="J38" s="110"/>
      <c r="K38" s="116"/>
      <c r="L38" s="14"/>
      <c r="M38" s="14"/>
      <c r="N38" s="14"/>
      <c r="O38" s="14"/>
      <c r="P38" s="14"/>
      <c r="Q38" s="14"/>
      <c r="R38" s="14"/>
      <c r="S38" s="14"/>
      <c r="T38" s="14"/>
    </row>
    <row r="39" spans="2:20">
      <c r="B39" s="112">
        <v>4</v>
      </c>
      <c r="C39" s="110" t="s">
        <v>326</v>
      </c>
      <c r="D39" s="110" t="s">
        <v>349</v>
      </c>
      <c r="E39" s="110" t="s">
        <v>324</v>
      </c>
      <c r="F39" s="110"/>
      <c r="G39" s="110"/>
      <c r="H39" s="110"/>
      <c r="I39" s="110"/>
      <c r="J39" s="110"/>
      <c r="K39" s="116"/>
      <c r="L39" s="14"/>
      <c r="M39" s="14"/>
      <c r="N39" s="14"/>
      <c r="O39" s="14"/>
      <c r="P39" s="14"/>
      <c r="Q39" s="14"/>
      <c r="R39" s="14"/>
      <c r="S39" s="14"/>
      <c r="T39" s="14"/>
    </row>
    <row r="40" spans="2:20">
      <c r="B40" s="112">
        <v>5</v>
      </c>
      <c r="C40" s="110" t="s">
        <v>327</v>
      </c>
      <c r="D40" s="110" t="s">
        <v>349</v>
      </c>
      <c r="E40" s="110" t="s">
        <v>322</v>
      </c>
      <c r="F40" s="110"/>
      <c r="G40" s="110"/>
      <c r="H40" s="110"/>
      <c r="I40" s="110"/>
      <c r="J40" s="110"/>
      <c r="K40" s="116"/>
      <c r="L40" s="14"/>
      <c r="M40" s="14"/>
      <c r="N40" s="14"/>
      <c r="O40" s="14"/>
      <c r="P40" s="14"/>
      <c r="Q40" s="14"/>
      <c r="R40" s="14"/>
      <c r="S40" s="14"/>
      <c r="T40" s="14"/>
    </row>
    <row r="41" spans="2:20">
      <c r="B41" s="112">
        <v>6</v>
      </c>
      <c r="C41" s="110" t="s">
        <v>328</v>
      </c>
      <c r="D41" s="110" t="s">
        <v>349</v>
      </c>
      <c r="E41" s="110" t="s">
        <v>324</v>
      </c>
      <c r="F41" s="110"/>
      <c r="G41" s="110"/>
      <c r="H41" s="110"/>
      <c r="I41" s="110"/>
      <c r="J41" s="110"/>
      <c r="K41" s="116"/>
      <c r="L41" s="14"/>
      <c r="M41" s="14"/>
      <c r="N41" s="14"/>
      <c r="O41" s="14"/>
      <c r="P41" s="14"/>
      <c r="Q41" s="14"/>
      <c r="R41" s="14"/>
      <c r="S41" s="14"/>
      <c r="T41" s="14"/>
    </row>
    <row r="42" spans="2:20">
      <c r="B42" s="112">
        <v>7</v>
      </c>
      <c r="C42" s="110" t="s">
        <v>330</v>
      </c>
      <c r="D42" s="110" t="s">
        <v>329</v>
      </c>
      <c r="E42" s="110" t="s">
        <v>324</v>
      </c>
      <c r="F42" s="110"/>
      <c r="G42" s="110"/>
      <c r="H42" s="110"/>
      <c r="I42" s="110"/>
      <c r="J42" s="110"/>
      <c r="K42" s="116"/>
      <c r="L42" s="14"/>
      <c r="M42" s="14"/>
      <c r="N42" s="14"/>
      <c r="O42" s="14"/>
      <c r="P42" s="14"/>
      <c r="Q42" s="14"/>
      <c r="R42" s="14"/>
      <c r="S42" s="14"/>
      <c r="T42" s="14"/>
    </row>
    <row r="43" spans="2:20">
      <c r="B43" s="112">
        <v>8</v>
      </c>
      <c r="C43" s="110" t="s">
        <v>331</v>
      </c>
      <c r="D43" s="110" t="s">
        <v>329</v>
      </c>
      <c r="E43" s="110" t="s">
        <v>324</v>
      </c>
      <c r="F43" s="110"/>
      <c r="G43" s="110"/>
      <c r="H43" s="110"/>
      <c r="I43" s="110"/>
      <c r="J43" s="110"/>
      <c r="K43" s="116"/>
      <c r="L43" s="14"/>
      <c r="M43" s="14"/>
      <c r="N43" s="14"/>
      <c r="O43" s="14"/>
      <c r="P43" s="14"/>
      <c r="Q43" s="14"/>
      <c r="R43" s="14"/>
      <c r="S43" s="14"/>
      <c r="T43" s="14"/>
    </row>
    <row r="44" spans="2:20">
      <c r="B44" s="112">
        <v>9</v>
      </c>
      <c r="C44" s="110" t="s">
        <v>332</v>
      </c>
      <c r="D44" s="110" t="s">
        <v>329</v>
      </c>
      <c r="E44" s="110" t="s">
        <v>322</v>
      </c>
      <c r="F44" s="110"/>
      <c r="G44" s="110"/>
      <c r="H44" s="110"/>
      <c r="I44" s="110"/>
      <c r="J44" s="110"/>
      <c r="K44" s="116"/>
      <c r="L44" s="14"/>
      <c r="M44" s="14"/>
      <c r="N44" s="14"/>
      <c r="O44" s="14"/>
      <c r="P44" s="14"/>
      <c r="Q44" s="14"/>
      <c r="R44" s="14"/>
      <c r="S44" s="14"/>
      <c r="T44" s="14"/>
    </row>
    <row r="45" spans="2:20">
      <c r="B45" s="112">
        <v>10</v>
      </c>
      <c r="C45" s="110" t="s">
        <v>333</v>
      </c>
      <c r="D45" s="110" t="s">
        <v>334</v>
      </c>
      <c r="E45" s="110" t="s">
        <v>322</v>
      </c>
      <c r="F45" s="110"/>
      <c r="G45" s="110"/>
      <c r="H45" s="110"/>
      <c r="I45" s="110"/>
      <c r="J45" s="110"/>
      <c r="K45" s="116"/>
      <c r="L45" s="14"/>
      <c r="M45" s="14"/>
      <c r="N45" s="14"/>
      <c r="O45" s="14"/>
      <c r="P45" s="14"/>
      <c r="Q45" s="14"/>
      <c r="R45" s="14"/>
      <c r="S45" s="14"/>
      <c r="T45" s="14"/>
    </row>
    <row r="46" spans="2:20">
      <c r="B46" s="112">
        <v>11</v>
      </c>
      <c r="C46" s="110" t="s">
        <v>335</v>
      </c>
      <c r="D46" s="110" t="s">
        <v>334</v>
      </c>
      <c r="E46" s="110" t="s">
        <v>322</v>
      </c>
      <c r="F46" s="110"/>
      <c r="G46" s="110"/>
      <c r="H46" s="110"/>
      <c r="I46" s="110"/>
      <c r="J46" s="110"/>
      <c r="K46" s="116"/>
      <c r="L46" s="14"/>
      <c r="M46" s="14"/>
      <c r="N46" s="14"/>
      <c r="O46" s="14"/>
      <c r="P46" s="14"/>
      <c r="Q46" s="14"/>
      <c r="R46" s="14"/>
      <c r="S46" s="14"/>
      <c r="T46" s="14"/>
    </row>
    <row r="47" spans="2:20">
      <c r="B47" s="112">
        <v>12</v>
      </c>
      <c r="C47" s="110" t="s">
        <v>336</v>
      </c>
      <c r="D47" s="110" t="s">
        <v>334</v>
      </c>
      <c r="E47" s="110" t="s">
        <v>322</v>
      </c>
      <c r="F47" s="110"/>
      <c r="G47" s="110"/>
      <c r="H47" s="110"/>
      <c r="I47" s="110"/>
      <c r="J47" s="110"/>
      <c r="K47" s="116"/>
      <c r="L47" s="14"/>
      <c r="M47" s="14"/>
      <c r="N47" s="14"/>
      <c r="O47" s="14"/>
      <c r="P47" s="14"/>
      <c r="Q47" s="14"/>
      <c r="R47" s="14"/>
      <c r="S47" s="14"/>
      <c r="T47" s="14"/>
    </row>
    <row r="48" spans="2:20">
      <c r="B48" s="112">
        <v>13</v>
      </c>
      <c r="C48" s="110" t="s">
        <v>337</v>
      </c>
      <c r="D48" s="110" t="s">
        <v>338</v>
      </c>
      <c r="E48" s="110" t="s">
        <v>322</v>
      </c>
      <c r="F48" s="110"/>
      <c r="G48" s="110"/>
      <c r="H48" s="110"/>
      <c r="I48" s="110"/>
      <c r="J48" s="110"/>
      <c r="K48" s="116"/>
      <c r="L48" s="14"/>
      <c r="M48" s="14"/>
      <c r="N48" s="14"/>
      <c r="O48" s="14"/>
      <c r="P48" s="14"/>
      <c r="Q48" s="14"/>
      <c r="R48" s="14"/>
      <c r="S48" s="14"/>
      <c r="T48" s="14"/>
    </row>
    <row r="49" spans="2:20">
      <c r="B49" s="112">
        <v>14</v>
      </c>
      <c r="C49" s="110" t="s">
        <v>339</v>
      </c>
      <c r="D49" s="110" t="s">
        <v>338</v>
      </c>
      <c r="E49" s="110" t="s">
        <v>322</v>
      </c>
      <c r="F49" s="110"/>
      <c r="G49" s="110"/>
      <c r="H49" s="110"/>
      <c r="I49" s="110"/>
      <c r="J49" s="110"/>
      <c r="K49" s="116"/>
      <c r="L49" s="14"/>
      <c r="M49" s="14"/>
      <c r="N49" s="14"/>
      <c r="O49" s="14"/>
      <c r="P49" s="14"/>
      <c r="Q49" s="14"/>
      <c r="R49" s="14"/>
      <c r="S49" s="14"/>
      <c r="T49" s="14"/>
    </row>
    <row r="50" spans="2:20">
      <c r="B50" s="112">
        <v>15</v>
      </c>
      <c r="C50" s="110" t="s">
        <v>340</v>
      </c>
      <c r="D50" s="110" t="s">
        <v>338</v>
      </c>
      <c r="E50" s="110" t="s">
        <v>324</v>
      </c>
      <c r="F50" s="110"/>
      <c r="G50" s="110"/>
      <c r="H50" s="110"/>
      <c r="I50" s="110"/>
      <c r="J50" s="110"/>
      <c r="K50" s="116"/>
      <c r="L50" s="14"/>
      <c r="M50" s="14"/>
      <c r="N50" s="14"/>
      <c r="O50" s="14"/>
      <c r="P50" s="14"/>
      <c r="Q50" s="14"/>
      <c r="R50" s="14"/>
      <c r="S50" s="14"/>
      <c r="T50" s="14"/>
    </row>
    <row r="51" spans="2:20">
      <c r="B51" s="112">
        <v>16</v>
      </c>
      <c r="C51" s="110" t="s">
        <v>341</v>
      </c>
      <c r="D51" s="110" t="s">
        <v>338</v>
      </c>
      <c r="E51" s="110" t="s">
        <v>324</v>
      </c>
      <c r="F51" s="110"/>
      <c r="G51" s="110"/>
      <c r="H51" s="110"/>
      <c r="I51" s="110"/>
      <c r="J51" s="110"/>
      <c r="K51" s="116"/>
      <c r="L51" s="14"/>
      <c r="M51" s="14"/>
      <c r="N51" s="14"/>
      <c r="O51" s="14"/>
      <c r="P51" s="14"/>
      <c r="Q51" s="14"/>
      <c r="R51" s="14"/>
      <c r="S51" s="14"/>
      <c r="T51" s="14"/>
    </row>
    <row r="52" spans="2:20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</sheetData>
  <mergeCells count="6">
    <mergeCell ref="B6:I6"/>
    <mergeCell ref="B9:I9"/>
    <mergeCell ref="B10:I10"/>
    <mergeCell ref="B13:I13"/>
    <mergeCell ref="B8:I8"/>
    <mergeCell ref="B7:I7"/>
  </mergeCells>
  <phoneticPr fontId="7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Wstęp</vt:lpstr>
      <vt:lpstr>Funkcja Jeżeli</vt:lpstr>
      <vt:lpstr>Meble</vt:lpstr>
      <vt:lpstr>Ryby</vt:lpstr>
      <vt:lpstr>Paliwo</vt:lpstr>
      <vt:lpstr>Porty lotnicze</vt:lpstr>
      <vt:lpstr>Samochody</vt:lpstr>
      <vt:lpstr>Zarobki</vt:lpstr>
      <vt:lpstr>Studenci</vt:lpstr>
      <vt:lpstr>Turystyka</vt:lpstr>
      <vt:lpstr>Stadniny</vt:lpstr>
    </vt:vector>
  </TitlesOfParts>
  <Company>KEiI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POK19</dc:creator>
  <cp:lastModifiedBy>akeela</cp:lastModifiedBy>
  <dcterms:created xsi:type="dcterms:W3CDTF">2002-02-20T19:18:27Z</dcterms:created>
  <dcterms:modified xsi:type="dcterms:W3CDTF">2009-11-30T20:08:42Z</dcterms:modified>
</cp:coreProperties>
</file>